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K:\PPRT\DCVA\NHS 111\IUC ADC\000 NEW IUC ADC monthly\Publications\2021-22\G - December 9 publication (IUC October2021 data)\to Publish\"/>
    </mc:Choice>
  </mc:AlternateContent>
  <xr:revisionPtr revIDLastSave="0" documentId="13_ncr:1_{907E1CFE-22E0-4508-B99F-EC1374C3F3EB}" xr6:coauthVersionLast="45" xr6:coauthVersionMax="45" xr10:uidLastSave="{00000000-0000-0000-0000-000000000000}"/>
  <bookViews>
    <workbookView xWindow="28680" yWindow="-120" windowWidth="38640" windowHeight="21240" tabRatio="803" xr2:uid="{00000000-000D-0000-FFFF-FFFF00000000}"/>
  </bookViews>
  <sheets>
    <sheet name="Introduction" sheetId="28" r:id="rId1"/>
    <sheet name="Data" sheetId="10" r:id="rId2"/>
    <sheet name="Reporting Areas" sheetId="29" r:id="rId3"/>
    <sheet name="Raw" sheetId="20" state="hidden" r:id="rId4"/>
  </sheets>
  <definedNames>
    <definedName name="_xlnm._FilterDatabase" localSheetId="3" hidden="1">Raw!$A$1:$AH$644</definedName>
    <definedName name="Area_Code">Raw!$AL$13:$AL$86</definedName>
    <definedName name="Dropdown_Geography">OFFSET(Raw!$AK$3,0,0,COUNTA(Raw!$AK$3:$AK$244),1)</definedName>
    <definedName name="Prov_Code">Raw!$AL$88:$AL$112</definedName>
    <definedName name="Reg_Code">Raw!$AL$5:$AL$11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7" i="20" l="1"/>
  <c r="U177" i="20" s="1"/>
  <c r="E177" i="20"/>
  <c r="A177" i="20" s="1"/>
  <c r="F177" i="20"/>
  <c r="B2" i="10"/>
  <c r="AA177" i="20" l="1"/>
  <c r="AH177" i="20"/>
  <c r="Z177" i="20"/>
  <c r="R177" i="20"/>
  <c r="J177" i="20"/>
  <c r="AG177" i="20"/>
  <c r="Y177" i="20"/>
  <c r="Q177" i="20"/>
  <c r="I177" i="20"/>
  <c r="AB177" i="20"/>
  <c r="T177" i="20"/>
  <c r="L177" i="20"/>
  <c r="AI177" i="20"/>
  <c r="S177" i="20"/>
  <c r="K177" i="20"/>
  <c r="AF177" i="20"/>
  <c r="X177" i="20"/>
  <c r="P177" i="20"/>
  <c r="H177" i="20"/>
  <c r="AE177" i="20"/>
  <c r="W177" i="20"/>
  <c r="O177" i="20"/>
  <c r="G177" i="20"/>
  <c r="AC177" i="20"/>
  <c r="M177" i="20"/>
  <c r="AD177" i="20"/>
  <c r="V177" i="20"/>
  <c r="N177" i="20"/>
  <c r="C828" i="20"/>
  <c r="C829" i="20"/>
  <c r="C830" i="20"/>
  <c r="C831" i="20"/>
  <c r="C832" i="20"/>
  <c r="C833" i="20"/>
  <c r="C834" i="20"/>
  <c r="C835" i="20"/>
  <c r="C836" i="20"/>
  <c r="C837" i="20"/>
  <c r="C838" i="20"/>
  <c r="C839" i="20"/>
  <c r="C840" i="20"/>
  <c r="C841" i="20"/>
  <c r="C842" i="20"/>
  <c r="C843" i="20"/>
  <c r="C844" i="20"/>
  <c r="C845" i="20"/>
  <c r="C846" i="20"/>
  <c r="C847" i="20"/>
  <c r="C848" i="20"/>
  <c r="C849" i="20"/>
  <c r="C850" i="20"/>
  <c r="C851" i="20"/>
  <c r="C852" i="20"/>
  <c r="C853" i="20"/>
  <c r="C854" i="20"/>
  <c r="C855" i="20"/>
  <c r="C856" i="20"/>
  <c r="C857" i="20"/>
  <c r="C858" i="20"/>
  <c r="C859" i="20"/>
  <c r="C860" i="20"/>
  <c r="C861" i="20"/>
  <c r="C862" i="20"/>
  <c r="B828" i="20"/>
  <c r="B829" i="20"/>
  <c r="B830" i="20"/>
  <c r="B831" i="20"/>
  <c r="B832" i="20"/>
  <c r="B833" i="20"/>
  <c r="B834" i="20"/>
  <c r="B835" i="20"/>
  <c r="B836" i="20"/>
  <c r="B837" i="20"/>
  <c r="B838" i="20"/>
  <c r="B839" i="20"/>
  <c r="B840" i="20"/>
  <c r="B841" i="20"/>
  <c r="B842" i="20"/>
  <c r="B843" i="20"/>
  <c r="B844" i="20"/>
  <c r="B845" i="20"/>
  <c r="B846" i="20"/>
  <c r="B847" i="20"/>
  <c r="B848" i="20"/>
  <c r="B849" i="20"/>
  <c r="B850" i="20"/>
  <c r="B851" i="20"/>
  <c r="B852" i="20"/>
  <c r="B853" i="20"/>
  <c r="B854" i="20"/>
  <c r="B855" i="20"/>
  <c r="B856" i="20"/>
  <c r="B857" i="20"/>
  <c r="B858" i="20"/>
  <c r="B859" i="20"/>
  <c r="B860" i="20"/>
  <c r="B861" i="20"/>
  <c r="B862" i="20"/>
  <c r="A828" i="20"/>
  <c r="A829" i="20"/>
  <c r="A830" i="20"/>
  <c r="A831" i="20"/>
  <c r="A832" i="20"/>
  <c r="A833" i="20"/>
  <c r="A834" i="20"/>
  <c r="A835" i="20"/>
  <c r="A836" i="20"/>
  <c r="A837" i="20"/>
  <c r="A838" i="20"/>
  <c r="A839" i="20"/>
  <c r="A840" i="20"/>
  <c r="A841" i="20"/>
  <c r="A842" i="20"/>
  <c r="A843" i="20"/>
  <c r="A844" i="20"/>
  <c r="A845" i="20"/>
  <c r="A846" i="20"/>
  <c r="A847" i="20"/>
  <c r="A848" i="20"/>
  <c r="A849" i="20"/>
  <c r="A850" i="20"/>
  <c r="A851" i="20"/>
  <c r="A852" i="20"/>
  <c r="A853" i="20"/>
  <c r="A854" i="20"/>
  <c r="A855" i="20"/>
  <c r="A856" i="20"/>
  <c r="A857" i="20"/>
  <c r="A858" i="20"/>
  <c r="A859" i="20"/>
  <c r="A860" i="20"/>
  <c r="A861" i="20"/>
  <c r="A862" i="20"/>
  <c r="A48" i="10"/>
  <c r="A825" i="20" l="1"/>
  <c r="B825" i="20"/>
  <c r="C825" i="20"/>
  <c r="A826" i="20"/>
  <c r="B826" i="20"/>
  <c r="C826" i="20"/>
  <c r="A827" i="20"/>
  <c r="B827" i="20"/>
  <c r="C827" i="20"/>
  <c r="A815" i="20" l="1"/>
  <c r="B815" i="20"/>
  <c r="C815" i="20"/>
  <c r="A816" i="20"/>
  <c r="B816" i="20"/>
  <c r="C816" i="20"/>
  <c r="A817" i="20"/>
  <c r="B817" i="20"/>
  <c r="C817" i="20"/>
  <c r="A818" i="20"/>
  <c r="B818" i="20"/>
  <c r="C818" i="20"/>
  <c r="A819" i="20"/>
  <c r="B819" i="20"/>
  <c r="C819" i="20"/>
  <c r="A820" i="20"/>
  <c r="B820" i="20"/>
  <c r="C820" i="20"/>
  <c r="A821" i="20"/>
  <c r="B821" i="20"/>
  <c r="C821" i="20"/>
  <c r="A822" i="20"/>
  <c r="B822" i="20"/>
  <c r="C822" i="20"/>
  <c r="A823" i="20"/>
  <c r="B823" i="20"/>
  <c r="C823" i="20"/>
  <c r="A824" i="20"/>
  <c r="B824" i="20"/>
  <c r="C824" i="20"/>
  <c r="A814" i="20" l="1"/>
  <c r="B814" i="20"/>
  <c r="C814" i="20"/>
  <c r="C809" i="20" l="1"/>
  <c r="A808" i="20"/>
  <c r="B808" i="20"/>
  <c r="C808" i="20"/>
  <c r="A809" i="20"/>
  <c r="B809" i="20"/>
  <c r="A810" i="20"/>
  <c r="B810" i="20"/>
  <c r="C810" i="20"/>
  <c r="A811" i="20"/>
  <c r="B811" i="20"/>
  <c r="C811" i="20"/>
  <c r="A812" i="20"/>
  <c r="B812" i="20"/>
  <c r="C812" i="20"/>
  <c r="A813" i="20"/>
  <c r="B813" i="20"/>
  <c r="C813" i="20"/>
  <c r="A802" i="20" l="1"/>
  <c r="B802" i="20"/>
  <c r="C802" i="20"/>
  <c r="A803" i="20"/>
  <c r="B803" i="20"/>
  <c r="C803" i="20"/>
  <c r="A804" i="20"/>
  <c r="B804" i="20"/>
  <c r="C804" i="20"/>
  <c r="A805" i="20"/>
  <c r="B805" i="20"/>
  <c r="C805" i="20"/>
  <c r="A806" i="20"/>
  <c r="B806" i="20"/>
  <c r="C806" i="20"/>
  <c r="A807" i="20"/>
  <c r="B807" i="20"/>
  <c r="C807" i="20"/>
  <c r="A792" i="20" l="1"/>
  <c r="B792" i="20"/>
  <c r="C792" i="20"/>
  <c r="A793" i="20"/>
  <c r="B793" i="20"/>
  <c r="C793" i="20"/>
  <c r="A794" i="20"/>
  <c r="B794" i="20"/>
  <c r="C794" i="20"/>
  <c r="A795" i="20"/>
  <c r="B795" i="20"/>
  <c r="C795" i="20"/>
  <c r="A796" i="20"/>
  <c r="B796" i="20"/>
  <c r="C796" i="20"/>
  <c r="A797" i="20"/>
  <c r="B797" i="20"/>
  <c r="C797" i="20"/>
  <c r="A798" i="20"/>
  <c r="B798" i="20"/>
  <c r="C798" i="20"/>
  <c r="A799" i="20"/>
  <c r="B799" i="20"/>
  <c r="C799" i="20"/>
  <c r="A800" i="20"/>
  <c r="B800" i="20"/>
  <c r="C800" i="20"/>
  <c r="A801" i="20"/>
  <c r="B801" i="20"/>
  <c r="C801" i="20"/>
  <c r="A47" i="10" l="1"/>
  <c r="B1" i="10" l="1"/>
  <c r="A788" i="20" l="1"/>
  <c r="B788" i="20"/>
  <c r="C788" i="20"/>
  <c r="A789" i="20"/>
  <c r="B789" i="20"/>
  <c r="C789" i="20"/>
  <c r="A790" i="20"/>
  <c r="B790" i="20"/>
  <c r="C790" i="20"/>
  <c r="A791" i="20"/>
  <c r="B791" i="20"/>
  <c r="C791" i="20"/>
  <c r="A786" i="20" l="1"/>
  <c r="B786" i="20"/>
  <c r="C786" i="20"/>
  <c r="A787" i="20"/>
  <c r="B787" i="20"/>
  <c r="C787" i="20"/>
  <c r="A785" i="20" l="1"/>
  <c r="B785" i="20"/>
  <c r="C785" i="20"/>
  <c r="A777" i="20" l="1"/>
  <c r="B777" i="20"/>
  <c r="C777" i="20"/>
  <c r="A778" i="20"/>
  <c r="B778" i="20"/>
  <c r="C778" i="20"/>
  <c r="A779" i="20"/>
  <c r="B779" i="20"/>
  <c r="C779" i="20"/>
  <c r="A780" i="20"/>
  <c r="B780" i="20"/>
  <c r="C780" i="20"/>
  <c r="A781" i="20"/>
  <c r="B781" i="20"/>
  <c r="C781" i="20"/>
  <c r="A782" i="20"/>
  <c r="B782" i="20"/>
  <c r="C782" i="20"/>
  <c r="A783" i="20"/>
  <c r="B783" i="20"/>
  <c r="C783" i="20"/>
  <c r="A784" i="20"/>
  <c r="B784" i="20"/>
  <c r="C784" i="20"/>
  <c r="A776" i="20" l="1"/>
  <c r="B776" i="20"/>
  <c r="C776" i="20"/>
  <c r="A775" i="20" l="1"/>
  <c r="B775" i="20"/>
  <c r="C775" i="20"/>
  <c r="A767" i="20" l="1"/>
  <c r="B767" i="20"/>
  <c r="C767" i="20"/>
  <c r="A768" i="20"/>
  <c r="B768" i="20"/>
  <c r="C768" i="20"/>
  <c r="A769" i="20"/>
  <c r="B769" i="20"/>
  <c r="C769" i="20"/>
  <c r="A770" i="20"/>
  <c r="B770" i="20"/>
  <c r="C770" i="20"/>
  <c r="A771" i="20"/>
  <c r="B771" i="20"/>
  <c r="C771" i="20"/>
  <c r="A772" i="20"/>
  <c r="B772" i="20"/>
  <c r="C772" i="20"/>
  <c r="A773" i="20"/>
  <c r="B773" i="20"/>
  <c r="C773" i="20"/>
  <c r="A774" i="20"/>
  <c r="B774" i="20"/>
  <c r="C774" i="20"/>
  <c r="A760" i="20" l="1"/>
  <c r="B760" i="20"/>
  <c r="C760" i="20"/>
  <c r="A761" i="20"/>
  <c r="B761" i="20"/>
  <c r="C761" i="20"/>
  <c r="A762" i="20"/>
  <c r="B762" i="20"/>
  <c r="C762" i="20"/>
  <c r="A763" i="20"/>
  <c r="B763" i="20"/>
  <c r="C763" i="20"/>
  <c r="A764" i="20"/>
  <c r="B764" i="20"/>
  <c r="C764" i="20"/>
  <c r="A765" i="20"/>
  <c r="B765" i="20"/>
  <c r="C765" i="20"/>
  <c r="A766" i="20"/>
  <c r="B766" i="20"/>
  <c r="C766" i="20"/>
  <c r="A757" i="20" l="1"/>
  <c r="B757" i="20"/>
  <c r="C757" i="20"/>
  <c r="A758" i="20"/>
  <c r="B758" i="20"/>
  <c r="C758" i="20"/>
  <c r="A759" i="20"/>
  <c r="B759" i="20"/>
  <c r="C759" i="20"/>
  <c r="B756" i="20"/>
  <c r="C756" i="20"/>
  <c r="A756" i="20"/>
  <c r="A755" i="20" l="1"/>
  <c r="B755" i="20"/>
  <c r="C755" i="20"/>
  <c r="C731" i="20" l="1"/>
  <c r="A749" i="20" l="1"/>
  <c r="B749" i="20"/>
  <c r="C749" i="20"/>
  <c r="A750" i="20"/>
  <c r="B750" i="20"/>
  <c r="C750" i="20"/>
  <c r="A751" i="20"/>
  <c r="B751" i="20"/>
  <c r="C751" i="20"/>
  <c r="A752" i="20"/>
  <c r="B752" i="20"/>
  <c r="C752" i="20"/>
  <c r="A753" i="20"/>
  <c r="B753" i="20"/>
  <c r="C753" i="20"/>
  <c r="A754" i="20"/>
  <c r="B754" i="20"/>
  <c r="C754" i="20"/>
  <c r="A744" i="20" l="1"/>
  <c r="B744" i="20"/>
  <c r="C744" i="20"/>
  <c r="A745" i="20"/>
  <c r="B745" i="20"/>
  <c r="C745" i="20"/>
  <c r="A746" i="20"/>
  <c r="B746" i="20"/>
  <c r="C746" i="20"/>
  <c r="A747" i="20"/>
  <c r="B747" i="20"/>
  <c r="C747" i="20"/>
  <c r="A748" i="20"/>
  <c r="B748" i="20"/>
  <c r="C748" i="20"/>
  <c r="A742" i="20" l="1"/>
  <c r="B742" i="20"/>
  <c r="C742" i="20"/>
  <c r="A743" i="20"/>
  <c r="B743" i="20"/>
  <c r="C743" i="20"/>
  <c r="A736" i="20" l="1"/>
  <c r="B736" i="20"/>
  <c r="C736" i="20"/>
  <c r="A737" i="20"/>
  <c r="B737" i="20"/>
  <c r="C737" i="20"/>
  <c r="A738" i="20"/>
  <c r="B738" i="20"/>
  <c r="C738" i="20"/>
  <c r="A739" i="20"/>
  <c r="B739" i="20"/>
  <c r="C739" i="20"/>
  <c r="A740" i="20"/>
  <c r="B740" i="20"/>
  <c r="C740" i="20"/>
  <c r="A741" i="20"/>
  <c r="B741" i="20"/>
  <c r="C741" i="20"/>
  <c r="A733" i="20" l="1"/>
  <c r="B733" i="20"/>
  <c r="C733" i="20"/>
  <c r="A734" i="20"/>
  <c r="B734" i="20"/>
  <c r="C734" i="20"/>
  <c r="A735" i="20"/>
  <c r="B735" i="20"/>
  <c r="C735" i="20"/>
  <c r="F158" i="20" l="1"/>
  <c r="F159" i="20" s="1"/>
  <c r="F160" i="20" s="1"/>
  <c r="F161" i="20" s="1"/>
  <c r="F162" i="20" s="1"/>
  <c r="F163" i="20" s="1"/>
  <c r="F164" i="20" s="1"/>
  <c r="F165" i="20" s="1"/>
  <c r="F166" i="20" s="1"/>
  <c r="F167" i="20" s="1"/>
  <c r="F168" i="20" s="1"/>
  <c r="F169" i="20" s="1"/>
  <c r="F170" i="20" s="1"/>
  <c r="F171" i="20" s="1"/>
  <c r="F172" i="20" s="1"/>
  <c r="F173" i="20" s="1"/>
  <c r="F174" i="20" s="1"/>
  <c r="F175" i="20" s="1"/>
  <c r="F176" i="20" s="1"/>
  <c r="E158" i="20"/>
  <c r="E159" i="20" s="1"/>
  <c r="E160" i="20" s="1"/>
  <c r="E161" i="20" s="1"/>
  <c r="E162" i="20" s="1"/>
  <c r="E163" i="20" s="1"/>
  <c r="E164" i="20" s="1"/>
  <c r="E165" i="20" s="1"/>
  <c r="E166" i="20" s="1"/>
  <c r="E167" i="20" s="1"/>
  <c r="E168" i="20" s="1"/>
  <c r="E169" i="20" s="1"/>
  <c r="E170" i="20" s="1"/>
  <c r="E171" i="20" s="1"/>
  <c r="E172" i="20" s="1"/>
  <c r="E173" i="20" s="1"/>
  <c r="E174" i="20" s="1"/>
  <c r="E175" i="20" s="1"/>
  <c r="E176" i="20" s="1"/>
  <c r="F136" i="20"/>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E136" i="20"/>
  <c r="E137" i="20" s="1"/>
  <c r="E138" i="20" s="1"/>
  <c r="E139" i="20" s="1"/>
  <c r="E140" i="20" s="1"/>
  <c r="E141" i="20" s="1"/>
  <c r="E142" i="20" s="1"/>
  <c r="E143" i="20" s="1"/>
  <c r="E144" i="20" s="1"/>
  <c r="E145" i="20" s="1"/>
  <c r="E146" i="20" s="1"/>
  <c r="E147" i="20" s="1"/>
  <c r="E148" i="20" s="1"/>
  <c r="E149" i="20" s="1"/>
  <c r="E150" i="20" s="1"/>
  <c r="E151" i="20" s="1"/>
  <c r="E152" i="20" s="1"/>
  <c r="E153" i="20" s="1"/>
  <c r="E154" i="20" s="1"/>
  <c r="E155" i="20" s="1"/>
  <c r="F114" i="20"/>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E114" i="20"/>
  <c r="E115" i="20" s="1"/>
  <c r="E116" i="20" s="1"/>
  <c r="E117" i="20" s="1"/>
  <c r="E118" i="20" s="1"/>
  <c r="E119" i="20" s="1"/>
  <c r="E120" i="20" s="1"/>
  <c r="E121" i="20" s="1"/>
  <c r="E122" i="20" s="1"/>
  <c r="E123" i="20" s="1"/>
  <c r="E124" i="20" s="1"/>
  <c r="E125" i="20" s="1"/>
  <c r="E126" i="20" s="1"/>
  <c r="E127" i="20" s="1"/>
  <c r="E128" i="20" s="1"/>
  <c r="E129" i="20" s="1"/>
  <c r="E130" i="20" s="1"/>
  <c r="E131" i="20" s="1"/>
  <c r="E132" i="20" s="1"/>
  <c r="E133" i="20" s="1"/>
  <c r="F92" i="20"/>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E92" i="20"/>
  <c r="E93" i="20" s="1"/>
  <c r="E94" i="20" s="1"/>
  <c r="E95" i="20" s="1"/>
  <c r="E96" i="20" s="1"/>
  <c r="E97" i="20" s="1"/>
  <c r="E98" i="20" s="1"/>
  <c r="E99" i="20" s="1"/>
  <c r="E100" i="20" s="1"/>
  <c r="E101" i="20" s="1"/>
  <c r="E102" i="20" s="1"/>
  <c r="E103" i="20" s="1"/>
  <c r="E104" i="20" s="1"/>
  <c r="E105" i="20" s="1"/>
  <c r="E106" i="20" s="1"/>
  <c r="E107" i="20" s="1"/>
  <c r="E108" i="20" s="1"/>
  <c r="E109" i="20" s="1"/>
  <c r="E110" i="20" s="1"/>
  <c r="E111" i="20" s="1"/>
  <c r="F70" i="20"/>
  <c r="F71" i="20" s="1"/>
  <c r="F72" i="20" s="1"/>
  <c r="F73" i="20" s="1"/>
  <c r="F74" i="20" s="1"/>
  <c r="F75" i="20" s="1"/>
  <c r="F76" i="20" s="1"/>
  <c r="F77" i="20" s="1"/>
  <c r="F78" i="20" s="1"/>
  <c r="F79" i="20" s="1"/>
  <c r="F80" i="20" s="1"/>
  <c r="F81" i="20" s="1"/>
  <c r="F82" i="20" s="1"/>
  <c r="F83" i="20" s="1"/>
  <c r="F84" i="20" s="1"/>
  <c r="F85" i="20" s="1"/>
  <c r="F86" i="20" s="1"/>
  <c r="F87" i="20" s="1"/>
  <c r="F88" i="20" s="1"/>
  <c r="F89" i="20" s="1"/>
  <c r="E70" i="20"/>
  <c r="E71" i="20" s="1"/>
  <c r="E72" i="20" s="1"/>
  <c r="E73" i="20" s="1"/>
  <c r="E74" i="20" s="1"/>
  <c r="E75" i="20" s="1"/>
  <c r="E76" i="20" s="1"/>
  <c r="E77" i="20" s="1"/>
  <c r="E78" i="20" s="1"/>
  <c r="E79" i="20" s="1"/>
  <c r="E80" i="20" s="1"/>
  <c r="E81" i="20" s="1"/>
  <c r="E82" i="20" s="1"/>
  <c r="E83" i="20" s="1"/>
  <c r="E84" i="20" s="1"/>
  <c r="E85" i="20" s="1"/>
  <c r="E86" i="20" s="1"/>
  <c r="E87" i="20" s="1"/>
  <c r="E88" i="20" s="1"/>
  <c r="E89" i="20" s="1"/>
  <c r="F48" i="20"/>
  <c r="F49" i="20" s="1"/>
  <c r="F50" i="20" s="1"/>
  <c r="F51" i="20" s="1"/>
  <c r="F52" i="20" s="1"/>
  <c r="F53" i="20" s="1"/>
  <c r="F54" i="20" s="1"/>
  <c r="F55" i="20" s="1"/>
  <c r="F56" i="20" s="1"/>
  <c r="F57" i="20" s="1"/>
  <c r="F58" i="20" s="1"/>
  <c r="F59" i="20" s="1"/>
  <c r="F60" i="20" s="1"/>
  <c r="F61" i="20" s="1"/>
  <c r="F62" i="20" s="1"/>
  <c r="F63" i="20" s="1"/>
  <c r="F64" i="20" s="1"/>
  <c r="F65" i="20" s="1"/>
  <c r="F66" i="20" s="1"/>
  <c r="F67" i="20" s="1"/>
  <c r="E48" i="20"/>
  <c r="E49" i="20" s="1"/>
  <c r="E50" i="20" s="1"/>
  <c r="E51" i="20" s="1"/>
  <c r="E52" i="20" s="1"/>
  <c r="E53" i="20" s="1"/>
  <c r="E54" i="20" s="1"/>
  <c r="E55" i="20" s="1"/>
  <c r="E56" i="20" s="1"/>
  <c r="E57" i="20" s="1"/>
  <c r="E58" i="20" s="1"/>
  <c r="E59" i="20" s="1"/>
  <c r="E60" i="20" s="1"/>
  <c r="E61" i="20" s="1"/>
  <c r="E62" i="20" s="1"/>
  <c r="E63" i="20" s="1"/>
  <c r="E64" i="20" s="1"/>
  <c r="E65" i="20" s="1"/>
  <c r="E66" i="20" s="1"/>
  <c r="E67" i="20" s="1"/>
  <c r="F26" i="20"/>
  <c r="F27" i="20" s="1"/>
  <c r="F28" i="20" s="1"/>
  <c r="F29" i="20" s="1"/>
  <c r="F30" i="20" s="1"/>
  <c r="F31" i="20" s="1"/>
  <c r="F32" i="20" s="1"/>
  <c r="F33" i="20" s="1"/>
  <c r="F34" i="20" s="1"/>
  <c r="F35" i="20" s="1"/>
  <c r="F36" i="20" s="1"/>
  <c r="F37" i="20" s="1"/>
  <c r="F38" i="20" s="1"/>
  <c r="F39" i="20" s="1"/>
  <c r="F40" i="20" s="1"/>
  <c r="F41" i="20" s="1"/>
  <c r="F42" i="20" s="1"/>
  <c r="F43" i="20" s="1"/>
  <c r="F44" i="20" s="1"/>
  <c r="F45" i="20" s="1"/>
  <c r="E26" i="20"/>
  <c r="E27" i="20" s="1"/>
  <c r="E28" i="20" s="1"/>
  <c r="E29" i="20" s="1"/>
  <c r="E30" i="20" s="1"/>
  <c r="E31" i="20" s="1"/>
  <c r="E32" i="20" s="1"/>
  <c r="E33" i="20" s="1"/>
  <c r="E34" i="20" s="1"/>
  <c r="E35" i="20" s="1"/>
  <c r="E36" i="20" s="1"/>
  <c r="E37" i="20" s="1"/>
  <c r="E38" i="20" s="1"/>
  <c r="E39" i="20" s="1"/>
  <c r="E40" i="20" s="1"/>
  <c r="E41" i="20" s="1"/>
  <c r="E42" i="20" s="1"/>
  <c r="E43" i="20" s="1"/>
  <c r="E44" i="20" s="1"/>
  <c r="E45" i="20" s="1"/>
  <c r="F4" i="20"/>
  <c r="F5" i="20" s="1"/>
  <c r="F6" i="20" s="1"/>
  <c r="F7" i="20" s="1"/>
  <c r="F8" i="20" s="1"/>
  <c r="F9" i="20" s="1"/>
  <c r="F10" i="20" s="1"/>
  <c r="F11" i="20" s="1"/>
  <c r="F12" i="20" s="1"/>
  <c r="F13" i="20" s="1"/>
  <c r="F14" i="20" s="1"/>
  <c r="F15" i="20" s="1"/>
  <c r="F16" i="20" s="1"/>
  <c r="F17" i="20" s="1"/>
  <c r="F18" i="20" s="1"/>
  <c r="F19" i="20" s="1"/>
  <c r="F20" i="20" s="1"/>
  <c r="F21" i="20" s="1"/>
  <c r="F22" i="20" s="1"/>
  <c r="F23" i="20" s="1"/>
  <c r="E4" i="20"/>
  <c r="E5" i="20" s="1"/>
  <c r="E6" i="20" s="1"/>
  <c r="E7" i="20" s="1"/>
  <c r="E8" i="20" s="1"/>
  <c r="E9" i="20" s="1"/>
  <c r="E10" i="20" s="1"/>
  <c r="E11" i="20" s="1"/>
  <c r="E12" i="20" s="1"/>
  <c r="E13" i="20" s="1"/>
  <c r="E14" i="20" s="1"/>
  <c r="E15" i="20" s="1"/>
  <c r="E16" i="20" s="1"/>
  <c r="E17" i="20" s="1"/>
  <c r="E18" i="20" s="1"/>
  <c r="E19" i="20" s="1"/>
  <c r="E20" i="20" s="1"/>
  <c r="E21" i="20" s="1"/>
  <c r="E22" i="20" s="1"/>
  <c r="E23" i="20" s="1"/>
  <c r="D158" i="20"/>
  <c r="D159" i="20" s="1"/>
  <c r="D160" i="20" s="1"/>
  <c r="D161" i="20" s="1"/>
  <c r="D162" i="20" s="1"/>
  <c r="D163" i="20" s="1"/>
  <c r="D164" i="20" s="1"/>
  <c r="D165" i="20" s="1"/>
  <c r="D166" i="20" s="1"/>
  <c r="D167" i="20" s="1"/>
  <c r="D168" i="20" s="1"/>
  <c r="D169" i="20" s="1"/>
  <c r="D170" i="20" s="1"/>
  <c r="D171" i="20" s="1"/>
  <c r="D172" i="20" s="1"/>
  <c r="D173" i="20" s="1"/>
  <c r="D174" i="20" s="1"/>
  <c r="D175" i="20" s="1"/>
  <c r="D176" i="20" s="1"/>
  <c r="D136" i="20"/>
  <c r="D137" i="20" s="1"/>
  <c r="D138" i="20" s="1"/>
  <c r="D139" i="20" s="1"/>
  <c r="D140" i="20" s="1"/>
  <c r="D141" i="20" s="1"/>
  <c r="D142" i="20" s="1"/>
  <c r="D143" i="20" s="1"/>
  <c r="D144" i="20" s="1"/>
  <c r="D145" i="20" s="1"/>
  <c r="D146" i="20" s="1"/>
  <c r="D147" i="20" s="1"/>
  <c r="D148" i="20" s="1"/>
  <c r="D149" i="20" s="1"/>
  <c r="D150" i="20" s="1"/>
  <c r="D151" i="20" s="1"/>
  <c r="D152" i="20" s="1"/>
  <c r="D153" i="20" s="1"/>
  <c r="D154" i="20" s="1"/>
  <c r="D155" i="20" s="1"/>
  <c r="D114" i="20"/>
  <c r="D115" i="20" s="1"/>
  <c r="D116" i="20" s="1"/>
  <c r="D117" i="20" s="1"/>
  <c r="D118" i="20" s="1"/>
  <c r="D119" i="20" s="1"/>
  <c r="D120" i="20" s="1"/>
  <c r="D121" i="20" s="1"/>
  <c r="D122" i="20" s="1"/>
  <c r="D123" i="20" s="1"/>
  <c r="D124" i="20" s="1"/>
  <c r="D125" i="20" s="1"/>
  <c r="D126" i="20" s="1"/>
  <c r="D127" i="20" s="1"/>
  <c r="D128" i="20" s="1"/>
  <c r="D129" i="20" s="1"/>
  <c r="D130" i="20" s="1"/>
  <c r="D131" i="20" s="1"/>
  <c r="D132" i="20" s="1"/>
  <c r="D133" i="20" s="1"/>
  <c r="D92" i="20"/>
  <c r="D93" i="20" s="1"/>
  <c r="D94" i="20" s="1"/>
  <c r="D95" i="20" s="1"/>
  <c r="D96" i="20" s="1"/>
  <c r="D97" i="20" s="1"/>
  <c r="D98" i="20" s="1"/>
  <c r="D99" i="20" s="1"/>
  <c r="D100" i="20" s="1"/>
  <c r="D101" i="20" s="1"/>
  <c r="D102" i="20" s="1"/>
  <c r="D103" i="20" s="1"/>
  <c r="D104" i="20" s="1"/>
  <c r="D105" i="20" s="1"/>
  <c r="D106" i="20" s="1"/>
  <c r="D107" i="20" s="1"/>
  <c r="D108" i="20" s="1"/>
  <c r="D109" i="20" s="1"/>
  <c r="D110" i="20" s="1"/>
  <c r="D111" i="20" s="1"/>
  <c r="D70" i="20"/>
  <c r="D71" i="20" s="1"/>
  <c r="D72" i="20" s="1"/>
  <c r="D73" i="20" s="1"/>
  <c r="D74" i="20" s="1"/>
  <c r="D75" i="20" s="1"/>
  <c r="D76" i="20" s="1"/>
  <c r="D77" i="20" s="1"/>
  <c r="D78" i="20" s="1"/>
  <c r="D79" i="20" s="1"/>
  <c r="D80" i="20" s="1"/>
  <c r="D81" i="20" s="1"/>
  <c r="D82" i="20" s="1"/>
  <c r="D83" i="20" s="1"/>
  <c r="D84" i="20" s="1"/>
  <c r="D85" i="20" s="1"/>
  <c r="D86" i="20" s="1"/>
  <c r="D87" i="20" s="1"/>
  <c r="D88" i="20" s="1"/>
  <c r="D89" i="20" s="1"/>
  <c r="D48" i="20"/>
  <c r="D49" i="20" s="1"/>
  <c r="D50" i="20" s="1"/>
  <c r="D51" i="20" s="1"/>
  <c r="D52" i="20" s="1"/>
  <c r="D53" i="20" s="1"/>
  <c r="D54" i="20" s="1"/>
  <c r="D55" i="20" s="1"/>
  <c r="D56" i="20" s="1"/>
  <c r="D57" i="20" s="1"/>
  <c r="D58" i="20" s="1"/>
  <c r="D59" i="20" s="1"/>
  <c r="D60" i="20" s="1"/>
  <c r="D61" i="20" s="1"/>
  <c r="D62" i="20" s="1"/>
  <c r="D63" i="20" s="1"/>
  <c r="D64" i="20" s="1"/>
  <c r="D65" i="20" s="1"/>
  <c r="D66" i="20" s="1"/>
  <c r="D67" i="20" s="1"/>
  <c r="D26" i="20"/>
  <c r="D27" i="20" s="1"/>
  <c r="D28" i="20" s="1"/>
  <c r="D29" i="20" s="1"/>
  <c r="D30" i="20" s="1"/>
  <c r="D31" i="20" s="1"/>
  <c r="D32" i="20" s="1"/>
  <c r="D33" i="20" s="1"/>
  <c r="D34" i="20" s="1"/>
  <c r="D35" i="20" s="1"/>
  <c r="D36" i="20" s="1"/>
  <c r="D37" i="20" s="1"/>
  <c r="D38" i="20" s="1"/>
  <c r="D39" i="20" s="1"/>
  <c r="D40" i="20" s="1"/>
  <c r="D41" i="20" s="1"/>
  <c r="D42" i="20" s="1"/>
  <c r="D43" i="20" s="1"/>
  <c r="D44" i="20" s="1"/>
  <c r="D45" i="20" s="1"/>
  <c r="D4" i="20"/>
  <c r="A724" i="20"/>
  <c r="B724" i="20"/>
  <c r="C724" i="20"/>
  <c r="A725" i="20"/>
  <c r="B725" i="20"/>
  <c r="C725" i="20"/>
  <c r="A726" i="20"/>
  <c r="B726" i="20"/>
  <c r="C726" i="20"/>
  <c r="A727" i="20"/>
  <c r="B727" i="20"/>
  <c r="C727" i="20"/>
  <c r="A728" i="20"/>
  <c r="B728" i="20"/>
  <c r="C728" i="20"/>
  <c r="A729" i="20"/>
  <c r="B729" i="20"/>
  <c r="C729" i="20"/>
  <c r="A730" i="20"/>
  <c r="B730" i="20"/>
  <c r="C730" i="20"/>
  <c r="A731" i="20"/>
  <c r="B731" i="20"/>
  <c r="A732" i="20"/>
  <c r="B732" i="20"/>
  <c r="C732" i="20"/>
  <c r="A155" i="20" l="1"/>
  <c r="L155" i="20"/>
  <c r="AI155" i="20"/>
  <c r="AG155" i="20"/>
  <c r="N155" i="20"/>
  <c r="V155" i="20"/>
  <c r="AA155" i="20"/>
  <c r="Y155" i="20"/>
  <c r="AB155" i="20"/>
  <c r="AC155" i="20"/>
  <c r="S155" i="20"/>
  <c r="Q155" i="20"/>
  <c r="AF155" i="20"/>
  <c r="U155" i="20"/>
  <c r="O155" i="20"/>
  <c r="K155" i="20"/>
  <c r="I155" i="20"/>
  <c r="H155" i="20"/>
  <c r="M155" i="20"/>
  <c r="T155" i="20"/>
  <c r="AH155" i="20"/>
  <c r="P155" i="20"/>
  <c r="W155" i="20"/>
  <c r="Z155" i="20"/>
  <c r="R155" i="20"/>
  <c r="X155" i="20"/>
  <c r="G155" i="20"/>
  <c r="J155" i="20"/>
  <c r="AE155" i="20"/>
  <c r="AD155" i="20"/>
  <c r="A133" i="20"/>
  <c r="K133" i="20"/>
  <c r="I133" i="20"/>
  <c r="AG133" i="20"/>
  <c r="W133" i="20"/>
  <c r="L133" i="20"/>
  <c r="AB133" i="20"/>
  <c r="AC133" i="20"/>
  <c r="Y133" i="20"/>
  <c r="O133" i="20"/>
  <c r="AI133" i="20"/>
  <c r="J133" i="20"/>
  <c r="U133" i="20"/>
  <c r="Q133" i="20"/>
  <c r="G133" i="20"/>
  <c r="AA133" i="20"/>
  <c r="V133" i="20"/>
  <c r="M133" i="20"/>
  <c r="AF133" i="20"/>
  <c r="AD133" i="20"/>
  <c r="S133" i="20"/>
  <c r="H133" i="20"/>
  <c r="T133" i="20"/>
  <c r="AH133" i="20"/>
  <c r="X133" i="20"/>
  <c r="Z133" i="20"/>
  <c r="P133" i="20"/>
  <c r="N133" i="20"/>
  <c r="R133" i="20"/>
  <c r="AE133" i="20"/>
  <c r="A111" i="20"/>
  <c r="N111" i="20"/>
  <c r="AI111" i="20"/>
  <c r="AG111" i="20"/>
  <c r="T111" i="20"/>
  <c r="O111" i="20"/>
  <c r="H111" i="20"/>
  <c r="AA111" i="20"/>
  <c r="Y111" i="20"/>
  <c r="L111" i="20"/>
  <c r="G111" i="20"/>
  <c r="Z111" i="20"/>
  <c r="S111" i="20"/>
  <c r="Q111" i="20"/>
  <c r="AF111" i="20"/>
  <c r="AD111" i="20"/>
  <c r="U111" i="20"/>
  <c r="K111" i="20"/>
  <c r="I111" i="20"/>
  <c r="X111" i="20"/>
  <c r="V111" i="20"/>
  <c r="P111" i="20"/>
  <c r="AH111" i="20"/>
  <c r="AC111" i="20"/>
  <c r="R111" i="20"/>
  <c r="M111" i="20"/>
  <c r="AE111" i="20"/>
  <c r="J111" i="20"/>
  <c r="AB111" i="20"/>
  <c r="W111" i="20"/>
  <c r="K89" i="20"/>
  <c r="P89" i="20"/>
  <c r="G89" i="20"/>
  <c r="Q89" i="20"/>
  <c r="H89" i="20"/>
  <c r="R89" i="20"/>
  <c r="AD89" i="20"/>
  <c r="W89" i="20"/>
  <c r="N89" i="20"/>
  <c r="AH89" i="20"/>
  <c r="O89" i="20"/>
  <c r="Y89" i="20"/>
  <c r="I89" i="20"/>
  <c r="U89" i="20"/>
  <c r="AE89" i="20"/>
  <c r="AG89" i="20"/>
  <c r="X89" i="20"/>
  <c r="Z89" i="20"/>
  <c r="AC89" i="20"/>
  <c r="J89" i="20"/>
  <c r="V89" i="20"/>
  <c r="AF89" i="20"/>
  <c r="M89" i="20"/>
  <c r="AB89" i="20"/>
  <c r="T89" i="20"/>
  <c r="L89" i="20"/>
  <c r="AI89" i="20"/>
  <c r="AA89" i="20"/>
  <c r="S89" i="20"/>
  <c r="A89" i="20"/>
  <c r="M67" i="20"/>
  <c r="L67" i="20"/>
  <c r="AG67" i="20"/>
  <c r="AB67" i="20"/>
  <c r="T67" i="20"/>
  <c r="P67" i="20"/>
  <c r="H67" i="20"/>
  <c r="S67" i="20"/>
  <c r="Y67" i="20"/>
  <c r="AI67" i="20"/>
  <c r="AA67" i="20"/>
  <c r="O67" i="20"/>
  <c r="AC67" i="20"/>
  <c r="V67" i="20"/>
  <c r="K67" i="20"/>
  <c r="Q67" i="20"/>
  <c r="W67" i="20"/>
  <c r="AE67" i="20"/>
  <c r="I67" i="20"/>
  <c r="J67" i="20"/>
  <c r="AH67" i="20"/>
  <c r="AF67" i="20"/>
  <c r="G67" i="20"/>
  <c r="U67" i="20"/>
  <c r="Z67" i="20"/>
  <c r="X67" i="20"/>
  <c r="AD67" i="20"/>
  <c r="R67" i="20"/>
  <c r="N67" i="20"/>
  <c r="A67" i="20"/>
  <c r="G45" i="20"/>
  <c r="AA45" i="20"/>
  <c r="I45" i="20"/>
  <c r="T45" i="20"/>
  <c r="H45" i="20"/>
  <c r="AH45" i="20"/>
  <c r="AD45" i="20"/>
  <c r="L45" i="20"/>
  <c r="AE45" i="20"/>
  <c r="Z45" i="20"/>
  <c r="V45" i="20"/>
  <c r="AI45" i="20"/>
  <c r="W45" i="20"/>
  <c r="R45" i="20"/>
  <c r="N45" i="20"/>
  <c r="S45" i="20"/>
  <c r="O45" i="20"/>
  <c r="J45" i="20"/>
  <c r="AC45" i="20"/>
  <c r="K45" i="20"/>
  <c r="AG45" i="20"/>
  <c r="U45" i="20"/>
  <c r="AF45" i="20"/>
  <c r="Y45" i="20"/>
  <c r="M45" i="20"/>
  <c r="X45" i="20"/>
  <c r="Q45" i="20"/>
  <c r="AB45" i="20"/>
  <c r="P45" i="20"/>
  <c r="A45" i="20"/>
  <c r="A110" i="20"/>
  <c r="A176" i="20"/>
  <c r="AD176" i="20"/>
  <c r="V176" i="20"/>
  <c r="N176" i="20"/>
  <c r="T176" i="20"/>
  <c r="AC176" i="20"/>
  <c r="U176" i="20"/>
  <c r="M176" i="20"/>
  <c r="AH176" i="20"/>
  <c r="Y176" i="20"/>
  <c r="X176" i="20"/>
  <c r="AE176" i="20"/>
  <c r="AB176" i="20"/>
  <c r="L176" i="20"/>
  <c r="Z176" i="20"/>
  <c r="Q176" i="20"/>
  <c r="AF176" i="20"/>
  <c r="G176" i="20"/>
  <c r="AI176" i="20"/>
  <c r="AA176" i="20"/>
  <c r="S176" i="20"/>
  <c r="K176" i="20"/>
  <c r="J176" i="20"/>
  <c r="AG176" i="20"/>
  <c r="I176" i="20"/>
  <c r="H176" i="20"/>
  <c r="O176" i="20"/>
  <c r="R176" i="20"/>
  <c r="P176" i="20"/>
  <c r="W176" i="20"/>
  <c r="A154" i="20"/>
  <c r="AF154" i="20"/>
  <c r="X154" i="20"/>
  <c r="P154" i="20"/>
  <c r="H154" i="20"/>
  <c r="AE154" i="20"/>
  <c r="W154" i="20"/>
  <c r="O154" i="20"/>
  <c r="G154" i="20"/>
  <c r="K154" i="20"/>
  <c r="Z154" i="20"/>
  <c r="J154" i="20"/>
  <c r="Y154" i="20"/>
  <c r="AD154" i="20"/>
  <c r="V154" i="20"/>
  <c r="N154" i="20"/>
  <c r="T154" i="20"/>
  <c r="AC154" i="20"/>
  <c r="U154" i="20"/>
  <c r="M154" i="20"/>
  <c r="AB154" i="20"/>
  <c r="L154" i="20"/>
  <c r="AI154" i="20"/>
  <c r="AA154" i="20"/>
  <c r="S154" i="20"/>
  <c r="AH154" i="20"/>
  <c r="R154" i="20"/>
  <c r="AG154" i="20"/>
  <c r="Q154" i="20"/>
  <c r="I154" i="20"/>
  <c r="A132" i="20"/>
  <c r="AH132" i="20"/>
  <c r="Z132" i="20"/>
  <c r="R132" i="20"/>
  <c r="J132" i="20"/>
  <c r="X132" i="20"/>
  <c r="H132" i="20"/>
  <c r="W132" i="20"/>
  <c r="G132" i="20"/>
  <c r="AG132" i="20"/>
  <c r="Y132" i="20"/>
  <c r="Q132" i="20"/>
  <c r="I132" i="20"/>
  <c r="AE132" i="20"/>
  <c r="V132" i="20"/>
  <c r="N132" i="20"/>
  <c r="U132" i="20"/>
  <c r="AI132" i="20"/>
  <c r="AA132" i="20"/>
  <c r="S132" i="20"/>
  <c r="K132" i="20"/>
  <c r="AF132" i="20"/>
  <c r="P132" i="20"/>
  <c r="O132" i="20"/>
  <c r="AD132" i="20"/>
  <c r="AC132" i="20"/>
  <c r="M132" i="20"/>
  <c r="AB132" i="20"/>
  <c r="T132" i="20"/>
  <c r="L132" i="20"/>
  <c r="AF110" i="20"/>
  <c r="X110" i="20"/>
  <c r="P110" i="20"/>
  <c r="H110" i="20"/>
  <c r="AE110" i="20"/>
  <c r="W110" i="20"/>
  <c r="O110" i="20"/>
  <c r="G110" i="20"/>
  <c r="L110" i="20"/>
  <c r="AD110" i="20"/>
  <c r="V110" i="20"/>
  <c r="N110" i="20"/>
  <c r="T110" i="20"/>
  <c r="AA110" i="20"/>
  <c r="S110" i="20"/>
  <c r="Z110" i="20"/>
  <c r="R110" i="20"/>
  <c r="AG110" i="20"/>
  <c r="Q110" i="20"/>
  <c r="AC110" i="20"/>
  <c r="U110" i="20"/>
  <c r="M110" i="20"/>
  <c r="AB110" i="20"/>
  <c r="AI110" i="20"/>
  <c r="K110" i="20"/>
  <c r="AH110" i="20"/>
  <c r="J110" i="20"/>
  <c r="Y110" i="20"/>
  <c r="I110" i="20"/>
  <c r="A88" i="20"/>
  <c r="AA88" i="20"/>
  <c r="AH88" i="20"/>
  <c r="Z88" i="20"/>
  <c r="R88" i="20"/>
  <c r="J88" i="20"/>
  <c r="W88" i="20"/>
  <c r="V88" i="20"/>
  <c r="T88" i="20"/>
  <c r="AI88" i="20"/>
  <c r="K88" i="20"/>
  <c r="AG88" i="20"/>
  <c r="Y88" i="20"/>
  <c r="Q88" i="20"/>
  <c r="I88" i="20"/>
  <c r="O88" i="20"/>
  <c r="AD88" i="20"/>
  <c r="AC88" i="20"/>
  <c r="M88" i="20"/>
  <c r="AB88" i="20"/>
  <c r="L88" i="20"/>
  <c r="AF88" i="20"/>
  <c r="X88" i="20"/>
  <c r="P88" i="20"/>
  <c r="H88" i="20"/>
  <c r="AE88" i="20"/>
  <c r="G88" i="20"/>
  <c r="N88" i="20"/>
  <c r="U88" i="20"/>
  <c r="S88" i="20"/>
  <c r="AH66" i="20"/>
  <c r="Z66" i="20"/>
  <c r="R66" i="20"/>
  <c r="J66" i="20"/>
  <c r="Q66" i="20"/>
  <c r="I66" i="20"/>
  <c r="W66" i="20"/>
  <c r="G66" i="20"/>
  <c r="N66" i="20"/>
  <c r="AC66" i="20"/>
  <c r="M66" i="20"/>
  <c r="T66" i="20"/>
  <c r="AG66" i="20"/>
  <c r="Y66" i="20"/>
  <c r="AE66" i="20"/>
  <c r="AD66" i="20"/>
  <c r="U66" i="20"/>
  <c r="AI66" i="20"/>
  <c r="S66" i="20"/>
  <c r="AF66" i="20"/>
  <c r="X66" i="20"/>
  <c r="P66" i="20"/>
  <c r="H66" i="20"/>
  <c r="O66" i="20"/>
  <c r="V66" i="20"/>
  <c r="AB66" i="20"/>
  <c r="L66" i="20"/>
  <c r="AA66" i="20"/>
  <c r="K66" i="20"/>
  <c r="A66" i="20"/>
  <c r="G44" i="20"/>
  <c r="AB44" i="20"/>
  <c r="T44" i="20"/>
  <c r="L44" i="20"/>
  <c r="H44" i="20"/>
  <c r="AE44" i="20"/>
  <c r="AC44" i="20"/>
  <c r="AI44" i="20"/>
  <c r="AA44" i="20"/>
  <c r="S44" i="20"/>
  <c r="K44" i="20"/>
  <c r="P44" i="20"/>
  <c r="AD44" i="20"/>
  <c r="AH44" i="20"/>
  <c r="Z44" i="20"/>
  <c r="R44" i="20"/>
  <c r="J44" i="20"/>
  <c r="X44" i="20"/>
  <c r="O44" i="20"/>
  <c r="V44" i="20"/>
  <c r="M44" i="20"/>
  <c r="AG44" i="20"/>
  <c r="Y44" i="20"/>
  <c r="Q44" i="20"/>
  <c r="I44" i="20"/>
  <c r="AF44" i="20"/>
  <c r="W44" i="20"/>
  <c r="N44" i="20"/>
  <c r="U44" i="20"/>
  <c r="A44" i="20"/>
  <c r="D5" i="20"/>
  <c r="D6" i="20" s="1"/>
  <c r="A175" i="20"/>
  <c r="G175" i="20"/>
  <c r="Q175" i="20"/>
  <c r="X175" i="20"/>
  <c r="L175" i="20"/>
  <c r="AA175" i="20"/>
  <c r="W175" i="20"/>
  <c r="Z175" i="20"/>
  <c r="AD175" i="20"/>
  <c r="S175" i="20"/>
  <c r="AB175" i="20"/>
  <c r="K175" i="20"/>
  <c r="U175" i="20"/>
  <c r="H175" i="20"/>
  <c r="O175" i="20"/>
  <c r="Y175" i="20"/>
  <c r="AF175" i="20"/>
  <c r="AG175" i="20"/>
  <c r="AI175" i="20"/>
  <c r="T175" i="20"/>
  <c r="AH175" i="20"/>
  <c r="V175" i="20"/>
  <c r="J175" i="20"/>
  <c r="P175" i="20"/>
  <c r="AC175" i="20"/>
  <c r="R175" i="20"/>
  <c r="I175" i="20"/>
  <c r="N175" i="20"/>
  <c r="AE175" i="20"/>
  <c r="M175" i="20"/>
  <c r="A153" i="20"/>
  <c r="AG153" i="20"/>
  <c r="G153" i="20"/>
  <c r="T153" i="20"/>
  <c r="AD153" i="20"/>
  <c r="AC153" i="20"/>
  <c r="I153" i="20"/>
  <c r="O153" i="20"/>
  <c r="R153" i="20"/>
  <c r="W153" i="20"/>
  <c r="AB153" i="20"/>
  <c r="J153" i="20"/>
  <c r="Q153" i="20"/>
  <c r="Z153" i="20"/>
  <c r="Y153" i="20"/>
  <c r="AH153" i="20"/>
  <c r="AE153" i="20"/>
  <c r="S153" i="20"/>
  <c r="K153" i="20"/>
  <c r="H153" i="20"/>
  <c r="AI153" i="20"/>
  <c r="P153" i="20"/>
  <c r="AA153" i="20"/>
  <c r="N153" i="20"/>
  <c r="M153" i="20"/>
  <c r="X153" i="20"/>
  <c r="L153" i="20"/>
  <c r="V153" i="20"/>
  <c r="U153" i="20"/>
  <c r="AF153" i="20"/>
  <c r="A109" i="20"/>
  <c r="A131" i="20"/>
  <c r="AH131" i="20"/>
  <c r="G131" i="20"/>
  <c r="S131" i="20"/>
  <c r="U131" i="20"/>
  <c r="H131" i="20"/>
  <c r="R131" i="20"/>
  <c r="AC131" i="20"/>
  <c r="P131" i="20"/>
  <c r="Z131" i="20"/>
  <c r="AI131" i="20"/>
  <c r="X131" i="20"/>
  <c r="AA131" i="20"/>
  <c r="N131" i="20"/>
  <c r="AD131" i="20"/>
  <c r="I131" i="20"/>
  <c r="AE131" i="20"/>
  <c r="AF131" i="20"/>
  <c r="Q131" i="20"/>
  <c r="L131" i="20"/>
  <c r="T131" i="20"/>
  <c r="V131" i="20"/>
  <c r="Y131" i="20"/>
  <c r="AB131" i="20"/>
  <c r="O131" i="20"/>
  <c r="AG131" i="20"/>
  <c r="K131" i="20"/>
  <c r="M131" i="20"/>
  <c r="W131" i="20"/>
  <c r="J131" i="20"/>
  <c r="AG109" i="20"/>
  <c r="G109" i="20"/>
  <c r="J109" i="20"/>
  <c r="L109" i="20"/>
  <c r="AD109" i="20"/>
  <c r="AF109" i="20"/>
  <c r="T109" i="20"/>
  <c r="AH109" i="20"/>
  <c r="I109" i="20"/>
  <c r="Z109" i="20"/>
  <c r="AB109" i="20"/>
  <c r="O109" i="20"/>
  <c r="Q109" i="20"/>
  <c r="H109" i="20"/>
  <c r="AA109" i="20"/>
  <c r="N109" i="20"/>
  <c r="R109" i="20"/>
  <c r="S109" i="20"/>
  <c r="AC109" i="20"/>
  <c r="M109" i="20"/>
  <c r="W109" i="20"/>
  <c r="Y109" i="20"/>
  <c r="U109" i="20"/>
  <c r="AE109" i="20"/>
  <c r="K109" i="20"/>
  <c r="P109" i="20"/>
  <c r="AI109" i="20"/>
  <c r="V109" i="20"/>
  <c r="X109" i="20"/>
  <c r="A87" i="20"/>
  <c r="AG87" i="20"/>
  <c r="G87" i="20"/>
  <c r="T87" i="20"/>
  <c r="AA87" i="20"/>
  <c r="V87" i="20"/>
  <c r="I87" i="20"/>
  <c r="O87" i="20"/>
  <c r="J87" i="20"/>
  <c r="W87" i="20"/>
  <c r="R87" i="20"/>
  <c r="AE87" i="20"/>
  <c r="Z87" i="20"/>
  <c r="H87" i="20"/>
  <c r="AD87" i="20"/>
  <c r="P87" i="20"/>
  <c r="AB87" i="20"/>
  <c r="AI87" i="20"/>
  <c r="Q87" i="20"/>
  <c r="M87" i="20"/>
  <c r="Y87" i="20"/>
  <c r="U87" i="20"/>
  <c r="AC87" i="20"/>
  <c r="K87" i="20"/>
  <c r="AH87" i="20"/>
  <c r="X87" i="20"/>
  <c r="L87" i="20"/>
  <c r="S87" i="20"/>
  <c r="N87" i="20"/>
  <c r="AF87" i="20"/>
  <c r="A65" i="20"/>
  <c r="AH65" i="20"/>
  <c r="G65" i="20"/>
  <c r="K65" i="20"/>
  <c r="W65" i="20"/>
  <c r="AB65" i="20"/>
  <c r="J65" i="20"/>
  <c r="S65" i="20"/>
  <c r="AE65" i="20"/>
  <c r="M65" i="20"/>
  <c r="R65" i="20"/>
  <c r="AI65" i="20"/>
  <c r="AA65" i="20"/>
  <c r="H65" i="20"/>
  <c r="U65" i="20"/>
  <c r="Z65" i="20"/>
  <c r="P65" i="20"/>
  <c r="N65" i="20"/>
  <c r="V65" i="20"/>
  <c r="Q65" i="20"/>
  <c r="AD65" i="20"/>
  <c r="L65" i="20"/>
  <c r="Y65" i="20"/>
  <c r="O65" i="20"/>
  <c r="AG65" i="20"/>
  <c r="AC65" i="20"/>
  <c r="X65" i="20"/>
  <c r="I65" i="20"/>
  <c r="AF65" i="20"/>
  <c r="T65" i="20"/>
  <c r="AI43" i="20"/>
  <c r="G43" i="20"/>
  <c r="T43" i="20"/>
  <c r="N43" i="20"/>
  <c r="J43" i="20"/>
  <c r="K43" i="20"/>
  <c r="V43" i="20"/>
  <c r="S43" i="20"/>
  <c r="L43" i="20"/>
  <c r="Z43" i="20"/>
  <c r="O43" i="20"/>
  <c r="AC43" i="20"/>
  <c r="R43" i="20"/>
  <c r="AD43" i="20"/>
  <c r="AA43" i="20"/>
  <c r="AH43" i="20"/>
  <c r="W43" i="20"/>
  <c r="AE43" i="20"/>
  <c r="X43" i="20"/>
  <c r="H43" i="20"/>
  <c r="AB43" i="20"/>
  <c r="M43" i="20"/>
  <c r="U43" i="20"/>
  <c r="Y43" i="20"/>
  <c r="AF43" i="20"/>
  <c r="P43" i="20"/>
  <c r="AG43" i="20"/>
  <c r="Q43" i="20"/>
  <c r="I43" i="20"/>
  <c r="A43" i="20"/>
  <c r="A174" i="20"/>
  <c r="A152" i="20"/>
  <c r="A130" i="20"/>
  <c r="A108" i="20"/>
  <c r="A86" i="20"/>
  <c r="A64" i="20"/>
  <c r="A42" i="20"/>
  <c r="C719" i="20"/>
  <c r="A721" i="20"/>
  <c r="B721" i="20"/>
  <c r="C721" i="20"/>
  <c r="A722" i="20"/>
  <c r="B722" i="20"/>
  <c r="C722" i="20"/>
  <c r="A723" i="20"/>
  <c r="B723" i="20"/>
  <c r="C723" i="20"/>
  <c r="A720" i="20"/>
  <c r="B720" i="20"/>
  <c r="C720" i="20"/>
  <c r="A718" i="20"/>
  <c r="B718" i="20"/>
  <c r="C718" i="20"/>
  <c r="A719" i="20"/>
  <c r="B719" i="20"/>
  <c r="D7" i="20" l="1"/>
  <c r="D8" i="20" s="1"/>
  <c r="D9" i="20" s="1"/>
  <c r="D10" i="20" s="1"/>
  <c r="D11" i="20" s="1"/>
  <c r="D12" i="20" s="1"/>
  <c r="D13" i="20" s="1"/>
  <c r="D14" i="20" s="1"/>
  <c r="D15" i="20" s="1"/>
  <c r="D16" i="20" s="1"/>
  <c r="D17" i="20" s="1"/>
  <c r="D18" i="20" s="1"/>
  <c r="D19" i="20" s="1"/>
  <c r="D20" i="20" s="1"/>
  <c r="AF174" i="20"/>
  <c r="AI174" i="20"/>
  <c r="AI152" i="20"/>
  <c r="AB174" i="20"/>
  <c r="T174" i="20"/>
  <c r="L174" i="20"/>
  <c r="P174" i="20"/>
  <c r="AA174" i="20"/>
  <c r="S174" i="20"/>
  <c r="K130" i="20"/>
  <c r="AH174" i="20"/>
  <c r="Z174" i="20"/>
  <c r="R174" i="20"/>
  <c r="K174" i="20"/>
  <c r="AG174" i="20"/>
  <c r="Y174" i="20"/>
  <c r="Q174" i="20"/>
  <c r="J174" i="20"/>
  <c r="I174" i="20"/>
  <c r="AE174" i="20"/>
  <c r="W174" i="20"/>
  <c r="O174" i="20"/>
  <c r="H174" i="20"/>
  <c r="X174" i="20"/>
  <c r="AA152" i="20"/>
  <c r="AD174" i="20"/>
  <c r="V174" i="20"/>
  <c r="N174" i="20"/>
  <c r="S152" i="20"/>
  <c r="AC174" i="20"/>
  <c r="U174" i="20"/>
  <c r="M174" i="20"/>
  <c r="G174" i="20"/>
  <c r="AA130" i="20"/>
  <c r="AB152" i="20"/>
  <c r="T152" i="20"/>
  <c r="L152" i="20"/>
  <c r="AH152" i="20"/>
  <c r="Z152" i="20"/>
  <c r="R152" i="20"/>
  <c r="K152" i="20"/>
  <c r="AG152" i="20"/>
  <c r="Y152" i="20"/>
  <c r="Q152" i="20"/>
  <c r="J152" i="20"/>
  <c r="AF152" i="20"/>
  <c r="X152" i="20"/>
  <c r="P152" i="20"/>
  <c r="I152" i="20"/>
  <c r="AE152" i="20"/>
  <c r="W152" i="20"/>
  <c r="O152" i="20"/>
  <c r="H152" i="20"/>
  <c r="AD152" i="20"/>
  <c r="V152" i="20"/>
  <c r="N152" i="20"/>
  <c r="G152" i="20"/>
  <c r="S130" i="20"/>
  <c r="AC152" i="20"/>
  <c r="U152" i="20"/>
  <c r="M152" i="20"/>
  <c r="AI108" i="20"/>
  <c r="AB130" i="20"/>
  <c r="T130" i="20"/>
  <c r="L130" i="20"/>
  <c r="AH130" i="20"/>
  <c r="Z130" i="20"/>
  <c r="R130" i="20"/>
  <c r="J108" i="20"/>
  <c r="AG130" i="20"/>
  <c r="Y130" i="20"/>
  <c r="Q130" i="20"/>
  <c r="J130" i="20"/>
  <c r="AF130" i="20"/>
  <c r="X130" i="20"/>
  <c r="P130" i="20"/>
  <c r="I130" i="20"/>
  <c r="AE130" i="20"/>
  <c r="W130" i="20"/>
  <c r="O130" i="20"/>
  <c r="H130" i="20"/>
  <c r="AI130" i="20"/>
  <c r="AD130" i="20"/>
  <c r="V130" i="20"/>
  <c r="N130" i="20"/>
  <c r="G130" i="20"/>
  <c r="AC130" i="20"/>
  <c r="U130" i="20"/>
  <c r="M130" i="20"/>
  <c r="AA108" i="20"/>
  <c r="AA86" i="20"/>
  <c r="AB108" i="20"/>
  <c r="T108" i="20"/>
  <c r="L108" i="20"/>
  <c r="AH108" i="20"/>
  <c r="Z108" i="20"/>
  <c r="R108" i="20"/>
  <c r="K108" i="20"/>
  <c r="AG108" i="20"/>
  <c r="Y108" i="20"/>
  <c r="Q108" i="20"/>
  <c r="G86" i="20"/>
  <c r="AF108" i="20"/>
  <c r="X108" i="20"/>
  <c r="P108" i="20"/>
  <c r="I108" i="20"/>
  <c r="S108" i="20"/>
  <c r="AE108" i="20"/>
  <c r="W108" i="20"/>
  <c r="O108" i="20"/>
  <c r="H108" i="20"/>
  <c r="AD108" i="20"/>
  <c r="V108" i="20"/>
  <c r="N108" i="20"/>
  <c r="AC108" i="20"/>
  <c r="U108" i="20"/>
  <c r="M108" i="20"/>
  <c r="G108" i="20"/>
  <c r="AI86" i="20"/>
  <c r="AB86" i="20"/>
  <c r="T86" i="20"/>
  <c r="L86" i="20"/>
  <c r="AH86" i="20"/>
  <c r="Z86" i="20"/>
  <c r="R86" i="20"/>
  <c r="K86" i="20"/>
  <c r="AG86" i="20"/>
  <c r="Y86" i="20"/>
  <c r="Q86" i="20"/>
  <c r="J86" i="20"/>
  <c r="S86" i="20"/>
  <c r="AF86" i="20"/>
  <c r="X86" i="20"/>
  <c r="P86" i="20"/>
  <c r="I86" i="20"/>
  <c r="AA64" i="20"/>
  <c r="AE86" i="20"/>
  <c r="W86" i="20"/>
  <c r="O86" i="20"/>
  <c r="K64" i="20"/>
  <c r="AD86" i="20"/>
  <c r="V86" i="20"/>
  <c r="N86" i="20"/>
  <c r="AC86" i="20"/>
  <c r="U86" i="20"/>
  <c r="M86" i="20"/>
  <c r="H86" i="20"/>
  <c r="AI42" i="20"/>
  <c r="AB64" i="20"/>
  <c r="T64" i="20"/>
  <c r="L64" i="20"/>
  <c r="S64" i="20"/>
  <c r="AH64" i="20"/>
  <c r="Z64" i="20"/>
  <c r="R64" i="20"/>
  <c r="G42" i="20"/>
  <c r="AG64" i="20"/>
  <c r="Y64" i="20"/>
  <c r="Q64" i="20"/>
  <c r="J64" i="20"/>
  <c r="AI64" i="20"/>
  <c r="AF64" i="20"/>
  <c r="X64" i="20"/>
  <c r="P64" i="20"/>
  <c r="I64" i="20"/>
  <c r="AE64" i="20"/>
  <c r="W64" i="20"/>
  <c r="O64" i="20"/>
  <c r="H64" i="20"/>
  <c r="AA42" i="20"/>
  <c r="AD64" i="20"/>
  <c r="V64" i="20"/>
  <c r="N64" i="20"/>
  <c r="S42" i="20"/>
  <c r="AC64" i="20"/>
  <c r="U64" i="20"/>
  <c r="M64" i="20"/>
  <c r="G64" i="20"/>
  <c r="AB42" i="20"/>
  <c r="T42" i="20"/>
  <c r="L42" i="20"/>
  <c r="AH42" i="20"/>
  <c r="Z42" i="20"/>
  <c r="R42" i="20"/>
  <c r="K42" i="20"/>
  <c r="AG42" i="20"/>
  <c r="Y42" i="20"/>
  <c r="Q42" i="20"/>
  <c r="J42" i="20"/>
  <c r="AF42" i="20"/>
  <c r="X42" i="20"/>
  <c r="P42" i="20"/>
  <c r="I42" i="20"/>
  <c r="AE42" i="20"/>
  <c r="W42" i="20"/>
  <c r="O42" i="20"/>
  <c r="H42" i="20"/>
  <c r="AD42" i="20"/>
  <c r="V42" i="20"/>
  <c r="N42" i="20"/>
  <c r="AC42" i="20"/>
  <c r="U42" i="20"/>
  <c r="M42" i="20"/>
  <c r="D21" i="20" l="1"/>
  <c r="K20" i="20"/>
  <c r="R20" i="20"/>
  <c r="Z20" i="20"/>
  <c r="AH20" i="20"/>
  <c r="AI20" i="20"/>
  <c r="S20" i="20"/>
  <c r="AA20" i="20"/>
  <c r="A20" i="20"/>
  <c r="O20" i="20"/>
  <c r="W20" i="20"/>
  <c r="AE20" i="20"/>
  <c r="X20" i="20"/>
  <c r="L20" i="20"/>
  <c r="T20" i="20"/>
  <c r="AB20" i="20"/>
  <c r="H20" i="20"/>
  <c r="M20" i="20"/>
  <c r="U20" i="20"/>
  <c r="AC20" i="20"/>
  <c r="G20" i="20"/>
  <c r="N20" i="20"/>
  <c r="V20" i="20"/>
  <c r="AD20" i="20"/>
  <c r="J20" i="20"/>
  <c r="Q20" i="20"/>
  <c r="Y20" i="20"/>
  <c r="AG20" i="20"/>
  <c r="I20" i="20"/>
  <c r="P20" i="20"/>
  <c r="AF20" i="20"/>
  <c r="A714" i="20"/>
  <c r="A715" i="20"/>
  <c r="A716" i="20"/>
  <c r="A717" i="20"/>
  <c r="B714" i="20"/>
  <c r="B715" i="20"/>
  <c r="B716" i="20"/>
  <c r="B717" i="20"/>
  <c r="B713" i="20"/>
  <c r="C714" i="20"/>
  <c r="C715" i="20"/>
  <c r="C716" i="20"/>
  <c r="C717" i="20"/>
  <c r="D22" i="20" l="1"/>
  <c r="D23" i="20" s="1"/>
  <c r="L21" i="20"/>
  <c r="I21" i="20"/>
  <c r="AA21" i="20"/>
  <c r="J21" i="20"/>
  <c r="AH21" i="20"/>
  <c r="V21" i="20"/>
  <c r="W21" i="20"/>
  <c r="N21" i="20"/>
  <c r="T21" i="20"/>
  <c r="O21" i="20"/>
  <c r="AC21" i="20"/>
  <c r="K21" i="20"/>
  <c r="Q21" i="20"/>
  <c r="AF21" i="20"/>
  <c r="AD21" i="20"/>
  <c r="Y21" i="20"/>
  <c r="H21" i="20"/>
  <c r="P21" i="20"/>
  <c r="AB21" i="20"/>
  <c r="R21" i="20"/>
  <c r="A21" i="20"/>
  <c r="Z21" i="20"/>
  <c r="S21" i="20"/>
  <c r="X21" i="20"/>
  <c r="U21" i="20"/>
  <c r="AE21" i="20"/>
  <c r="AG21" i="20"/>
  <c r="AI21" i="20"/>
  <c r="G21" i="20"/>
  <c r="M21" i="20"/>
  <c r="A710" i="20"/>
  <c r="A711" i="20"/>
  <c r="A712" i="20"/>
  <c r="A713" i="20"/>
  <c r="B710" i="20"/>
  <c r="B711" i="20"/>
  <c r="B712" i="20"/>
  <c r="C710" i="20"/>
  <c r="C711" i="20"/>
  <c r="C712" i="20"/>
  <c r="C713" i="20"/>
  <c r="G23" i="20" l="1"/>
  <c r="O23" i="20"/>
  <c r="W23" i="20"/>
  <c r="AE23" i="20"/>
  <c r="J23" i="20"/>
  <c r="R23" i="20"/>
  <c r="Z23" i="20"/>
  <c r="AH23" i="20"/>
  <c r="V23" i="20"/>
  <c r="K23" i="20"/>
  <c r="S23" i="20"/>
  <c r="AA23" i="20"/>
  <c r="AI23" i="20"/>
  <c r="N23" i="20"/>
  <c r="AD23" i="20"/>
  <c r="H23" i="20"/>
  <c r="P23" i="20"/>
  <c r="X23" i="20"/>
  <c r="AF23" i="20"/>
  <c r="I23" i="20"/>
  <c r="Q23" i="20"/>
  <c r="Y23" i="20"/>
  <c r="AG23" i="20"/>
  <c r="L23" i="20"/>
  <c r="T23" i="20"/>
  <c r="AB23" i="20"/>
  <c r="M23" i="20"/>
  <c r="U23" i="20"/>
  <c r="AC23" i="20"/>
  <c r="A23" i="20"/>
  <c r="P22" i="20"/>
  <c r="AB22" i="20"/>
  <c r="T22" i="20"/>
  <c r="K22" i="20"/>
  <c r="AI22" i="20"/>
  <c r="AA22" i="20"/>
  <c r="S22" i="20"/>
  <c r="J22" i="20"/>
  <c r="AD22" i="20"/>
  <c r="M22" i="20"/>
  <c r="U22" i="20"/>
  <c r="L22" i="20"/>
  <c r="AH22" i="20"/>
  <c r="Z22" i="20"/>
  <c r="R22" i="20"/>
  <c r="I22" i="20"/>
  <c r="Y22" i="20"/>
  <c r="Q22" i="20"/>
  <c r="H22" i="20"/>
  <c r="V22" i="20"/>
  <c r="AG22" i="20"/>
  <c r="AC22" i="20"/>
  <c r="AF22" i="20"/>
  <c r="X22" i="20"/>
  <c r="O22" i="20"/>
  <c r="G22" i="20"/>
  <c r="AE22" i="20"/>
  <c r="W22" i="20"/>
  <c r="N22" i="20"/>
  <c r="A22" i="20"/>
  <c r="A708" i="20"/>
  <c r="B708" i="20"/>
  <c r="C708" i="20"/>
  <c r="A709" i="20"/>
  <c r="B709" i="20"/>
  <c r="C709" i="20"/>
  <c r="A693" i="20" l="1"/>
  <c r="B693" i="20"/>
  <c r="C693" i="20"/>
  <c r="A694" i="20"/>
  <c r="B694" i="20"/>
  <c r="C694" i="20"/>
  <c r="A695" i="20"/>
  <c r="B695" i="20"/>
  <c r="C695" i="20"/>
  <c r="A696" i="20"/>
  <c r="B696" i="20"/>
  <c r="C696" i="20"/>
  <c r="A697" i="20"/>
  <c r="B697" i="20"/>
  <c r="C697" i="20"/>
  <c r="A698" i="20"/>
  <c r="B698" i="20"/>
  <c r="C698" i="20"/>
  <c r="A699" i="20"/>
  <c r="B699" i="20"/>
  <c r="C699" i="20"/>
  <c r="A700" i="20"/>
  <c r="B700" i="20"/>
  <c r="C700" i="20"/>
  <c r="A701" i="20"/>
  <c r="B701" i="20"/>
  <c r="C701" i="20"/>
  <c r="A702" i="20"/>
  <c r="B702" i="20"/>
  <c r="C702" i="20"/>
  <c r="A703" i="20"/>
  <c r="B703" i="20"/>
  <c r="C703" i="20"/>
  <c r="A704" i="20"/>
  <c r="B704" i="20"/>
  <c r="C704" i="20"/>
  <c r="A705" i="20"/>
  <c r="B705" i="20"/>
  <c r="C705" i="20"/>
  <c r="A706" i="20"/>
  <c r="B706" i="20"/>
  <c r="C706" i="20"/>
  <c r="A707" i="20"/>
  <c r="B707" i="20"/>
  <c r="C707" i="20"/>
  <c r="A686" i="20" l="1"/>
  <c r="B686" i="20"/>
  <c r="C686" i="20"/>
  <c r="A687" i="20"/>
  <c r="B687" i="20"/>
  <c r="C687" i="20"/>
  <c r="A688" i="20"/>
  <c r="B688" i="20"/>
  <c r="C688" i="20"/>
  <c r="A689" i="20"/>
  <c r="B689" i="20"/>
  <c r="C689" i="20"/>
  <c r="A690" i="20"/>
  <c r="B690" i="20"/>
  <c r="C690" i="20"/>
  <c r="A691" i="20"/>
  <c r="B691" i="20"/>
  <c r="C691" i="20"/>
  <c r="A692" i="20"/>
  <c r="B692" i="20"/>
  <c r="C692" i="20"/>
  <c r="C684" i="20" l="1"/>
  <c r="C685" i="20"/>
  <c r="C683" i="20"/>
  <c r="B684" i="20"/>
  <c r="B685" i="20"/>
  <c r="B683" i="20"/>
  <c r="A685" i="20"/>
  <c r="A684" i="20"/>
  <c r="A683" i="20"/>
  <c r="A173" i="20" l="1"/>
  <c r="A151" i="20"/>
  <c r="A129" i="20"/>
  <c r="A107" i="20"/>
  <c r="A85" i="20"/>
  <c r="A63" i="20"/>
  <c r="A41" i="20"/>
  <c r="G19" i="20"/>
  <c r="AH19" i="20"/>
  <c r="AG19" i="20"/>
  <c r="AF19" i="20"/>
  <c r="AE19" i="20"/>
  <c r="AD19" i="20"/>
  <c r="AC19" i="20"/>
  <c r="AB19" i="20"/>
  <c r="AA19" i="20"/>
  <c r="Z19" i="20"/>
  <c r="Y19" i="20"/>
  <c r="X19" i="20"/>
  <c r="W19" i="20"/>
  <c r="V19" i="20"/>
  <c r="U19" i="20"/>
  <c r="T19" i="20"/>
  <c r="S19" i="20"/>
  <c r="R19" i="20"/>
  <c r="Q19" i="20"/>
  <c r="P19" i="20"/>
  <c r="O19" i="20"/>
  <c r="N19" i="20"/>
  <c r="M19" i="20"/>
  <c r="L19" i="20"/>
  <c r="AI19" i="20"/>
  <c r="K19" i="20"/>
  <c r="J19" i="20"/>
  <c r="I19" i="20"/>
  <c r="H19" i="20"/>
  <c r="A19" i="20"/>
  <c r="AA17" i="20"/>
  <c r="AH18" i="20"/>
  <c r="AG18" i="20"/>
  <c r="AF18" i="20"/>
  <c r="AE18" i="20"/>
  <c r="AD18" i="20"/>
  <c r="AC18" i="20"/>
  <c r="AB18" i="20"/>
  <c r="AA18" i="20"/>
  <c r="AH17" i="20"/>
  <c r="AG17" i="20"/>
  <c r="AF17" i="20"/>
  <c r="AE17" i="20"/>
  <c r="AD17" i="20"/>
  <c r="AC17" i="20"/>
  <c r="AB17" i="20"/>
  <c r="AH16" i="20"/>
  <c r="AG16" i="20"/>
  <c r="AF16" i="20"/>
  <c r="AE16" i="20"/>
  <c r="AD16" i="20"/>
  <c r="AC16" i="20"/>
  <c r="AB16" i="20"/>
  <c r="AA16" i="20"/>
  <c r="AH15" i="20"/>
  <c r="AG15" i="20"/>
  <c r="AF15" i="20"/>
  <c r="AE15" i="20"/>
  <c r="AD15" i="20"/>
  <c r="AC15" i="20"/>
  <c r="AB15" i="20"/>
  <c r="AA15" i="20"/>
  <c r="AH14" i="20"/>
  <c r="AG14" i="20"/>
  <c r="AF14" i="20"/>
  <c r="AE14" i="20"/>
  <c r="AD14" i="20"/>
  <c r="AC14" i="20"/>
  <c r="AB14" i="20"/>
  <c r="AA14" i="20"/>
  <c r="AH13" i="20"/>
  <c r="AG13" i="20"/>
  <c r="AF13" i="20"/>
  <c r="AE13" i="20"/>
  <c r="AD13" i="20"/>
  <c r="AC13" i="20"/>
  <c r="AB13" i="20"/>
  <c r="AA13" i="20"/>
  <c r="AH12" i="20"/>
  <c r="AG12" i="20"/>
  <c r="AF12" i="20"/>
  <c r="AE12" i="20"/>
  <c r="AD12" i="20"/>
  <c r="AC12" i="20"/>
  <c r="AB12" i="20"/>
  <c r="AA12" i="20"/>
  <c r="AH11" i="20"/>
  <c r="AG11" i="20"/>
  <c r="AF11" i="20"/>
  <c r="AE11" i="20"/>
  <c r="AD11" i="20"/>
  <c r="AC11" i="20"/>
  <c r="AB11" i="20"/>
  <c r="AA11" i="20"/>
  <c r="AH10" i="20"/>
  <c r="AG10" i="20"/>
  <c r="AF10" i="20"/>
  <c r="AE10" i="20"/>
  <c r="AD10" i="20"/>
  <c r="AC10" i="20"/>
  <c r="AB10" i="20"/>
  <c r="AA10" i="20"/>
  <c r="AH9" i="20"/>
  <c r="AG9" i="20"/>
  <c r="AF9" i="20"/>
  <c r="AE9" i="20"/>
  <c r="AD9" i="20"/>
  <c r="AC9" i="20"/>
  <c r="AB9" i="20"/>
  <c r="AA9" i="20"/>
  <c r="AH8" i="20"/>
  <c r="AG8" i="20"/>
  <c r="AF8" i="20"/>
  <c r="AE8" i="20"/>
  <c r="AD8" i="20"/>
  <c r="AC8" i="20"/>
  <c r="AB8" i="20"/>
  <c r="AA8" i="20"/>
  <c r="AH7" i="20"/>
  <c r="AG7" i="20"/>
  <c r="AF7" i="20"/>
  <c r="AE7" i="20"/>
  <c r="AD7" i="20"/>
  <c r="AC7" i="20"/>
  <c r="AB7" i="20"/>
  <c r="AA7" i="20"/>
  <c r="AH6" i="20"/>
  <c r="AG6" i="20"/>
  <c r="AF6" i="20"/>
  <c r="AE6" i="20"/>
  <c r="AD6" i="20"/>
  <c r="AC6" i="20"/>
  <c r="AB6" i="20"/>
  <c r="AA6" i="20"/>
  <c r="AH5" i="20"/>
  <c r="AG5" i="20"/>
  <c r="AF5" i="20"/>
  <c r="AE5" i="20"/>
  <c r="AD5" i="20"/>
  <c r="AC5" i="20"/>
  <c r="AB5" i="20"/>
  <c r="AA5" i="20"/>
  <c r="AH4" i="20"/>
  <c r="AG4" i="20"/>
  <c r="AF4" i="20"/>
  <c r="AE4" i="20"/>
  <c r="AD4" i="20"/>
  <c r="AC4" i="20"/>
  <c r="AB4" i="20"/>
  <c r="AA4" i="20"/>
  <c r="AH3" i="20"/>
  <c r="AG3" i="20"/>
  <c r="AF3" i="20"/>
  <c r="AE3" i="20"/>
  <c r="AD3" i="20"/>
  <c r="AC3" i="20"/>
  <c r="AB3" i="20"/>
  <c r="AA3" i="20"/>
  <c r="Z18" i="20"/>
  <c r="Y18" i="20"/>
  <c r="X18" i="20"/>
  <c r="W18" i="20"/>
  <c r="V18" i="20"/>
  <c r="U18" i="20"/>
  <c r="T18" i="20"/>
  <c r="S18" i="20"/>
  <c r="R18" i="20"/>
  <c r="Q18" i="20"/>
  <c r="P18" i="20"/>
  <c r="O18" i="20"/>
  <c r="N18" i="20"/>
  <c r="Z17" i="20"/>
  <c r="Y17" i="20"/>
  <c r="X17" i="20"/>
  <c r="W17" i="20"/>
  <c r="V17" i="20"/>
  <c r="U17" i="20"/>
  <c r="T17" i="20"/>
  <c r="S17" i="20"/>
  <c r="R17" i="20"/>
  <c r="Q17" i="20"/>
  <c r="P17" i="20"/>
  <c r="O17" i="20"/>
  <c r="N17" i="20"/>
  <c r="Z16" i="20"/>
  <c r="Y16" i="20"/>
  <c r="X16" i="20"/>
  <c r="W16" i="20"/>
  <c r="V16" i="20"/>
  <c r="U16" i="20"/>
  <c r="T16" i="20"/>
  <c r="S16" i="20"/>
  <c r="R16" i="20"/>
  <c r="Q16" i="20"/>
  <c r="P16" i="20"/>
  <c r="O16" i="20"/>
  <c r="N16" i="20"/>
  <c r="Z15" i="20"/>
  <c r="Y15" i="20"/>
  <c r="X15" i="20"/>
  <c r="W15" i="20"/>
  <c r="V15" i="20"/>
  <c r="U15" i="20"/>
  <c r="T15" i="20"/>
  <c r="S15" i="20"/>
  <c r="R15" i="20"/>
  <c r="Q15" i="20"/>
  <c r="P15" i="20"/>
  <c r="O15" i="20"/>
  <c r="N15" i="20"/>
  <c r="Z14" i="20"/>
  <c r="Y14" i="20"/>
  <c r="X14" i="20"/>
  <c r="W14" i="20"/>
  <c r="V14" i="20"/>
  <c r="U14" i="20"/>
  <c r="T14" i="20"/>
  <c r="S14" i="20"/>
  <c r="R14" i="20"/>
  <c r="Q14" i="20"/>
  <c r="P14" i="20"/>
  <c r="O14" i="20"/>
  <c r="N14" i="20"/>
  <c r="Z13" i="20"/>
  <c r="Y13" i="20"/>
  <c r="X13" i="20"/>
  <c r="W13" i="20"/>
  <c r="V13" i="20"/>
  <c r="U13" i="20"/>
  <c r="T13" i="20"/>
  <c r="S13" i="20"/>
  <c r="R13" i="20"/>
  <c r="Q13" i="20"/>
  <c r="P13" i="20"/>
  <c r="O13" i="20"/>
  <c r="N13" i="20"/>
  <c r="Z12" i="20"/>
  <c r="Y12" i="20"/>
  <c r="X12" i="20"/>
  <c r="W12" i="20"/>
  <c r="V12" i="20"/>
  <c r="U12" i="20"/>
  <c r="T12" i="20"/>
  <c r="S12" i="20"/>
  <c r="R12" i="20"/>
  <c r="Q12" i="20"/>
  <c r="P12" i="20"/>
  <c r="O12" i="20"/>
  <c r="N12" i="20"/>
  <c r="Z11" i="20"/>
  <c r="Y11" i="20"/>
  <c r="X11" i="20"/>
  <c r="W11" i="20"/>
  <c r="V11" i="20"/>
  <c r="U11" i="20"/>
  <c r="T11" i="20"/>
  <c r="S11" i="20"/>
  <c r="R11" i="20"/>
  <c r="Q11" i="20"/>
  <c r="P11" i="20"/>
  <c r="O11" i="20"/>
  <c r="N11" i="20"/>
  <c r="Z10" i="20"/>
  <c r="Y10" i="20"/>
  <c r="X10" i="20"/>
  <c r="W10" i="20"/>
  <c r="V10" i="20"/>
  <c r="U10" i="20"/>
  <c r="T10" i="20"/>
  <c r="S10" i="20"/>
  <c r="R10" i="20"/>
  <c r="Q10" i="20"/>
  <c r="P10" i="20"/>
  <c r="O10" i="20"/>
  <c r="N10" i="20"/>
  <c r="Z9" i="20"/>
  <c r="Y9" i="20"/>
  <c r="X9" i="20"/>
  <c r="W9" i="20"/>
  <c r="V9" i="20"/>
  <c r="U9" i="20"/>
  <c r="T9" i="20"/>
  <c r="S9" i="20"/>
  <c r="R9" i="20"/>
  <c r="Q9" i="20"/>
  <c r="P9" i="20"/>
  <c r="O9" i="20"/>
  <c r="N9" i="20"/>
  <c r="Z8" i="20"/>
  <c r="Y8" i="20"/>
  <c r="X8" i="20"/>
  <c r="W8" i="20"/>
  <c r="V8" i="20"/>
  <c r="U8" i="20"/>
  <c r="T8" i="20"/>
  <c r="S8" i="20"/>
  <c r="R8" i="20"/>
  <c r="Q8" i="20"/>
  <c r="P8" i="20"/>
  <c r="O8" i="20"/>
  <c r="N8" i="20"/>
  <c r="Z7" i="20"/>
  <c r="Y7" i="20"/>
  <c r="X7" i="20"/>
  <c r="W7" i="20"/>
  <c r="V7" i="20"/>
  <c r="U7" i="20"/>
  <c r="T7" i="20"/>
  <c r="S7" i="20"/>
  <c r="R7" i="20"/>
  <c r="Q7" i="20"/>
  <c r="P7" i="20"/>
  <c r="O7" i="20"/>
  <c r="N7" i="20"/>
  <c r="Z6" i="20"/>
  <c r="Y6" i="20"/>
  <c r="X6" i="20"/>
  <c r="W6" i="20"/>
  <c r="V6" i="20"/>
  <c r="U6" i="20"/>
  <c r="T6" i="20"/>
  <c r="S6" i="20"/>
  <c r="R6" i="20"/>
  <c r="Q6" i="20"/>
  <c r="P6" i="20"/>
  <c r="O6" i="20"/>
  <c r="N6" i="20"/>
  <c r="Z5" i="20"/>
  <c r="Y5" i="20"/>
  <c r="X5" i="20"/>
  <c r="W5" i="20"/>
  <c r="V5" i="20"/>
  <c r="U5" i="20"/>
  <c r="T5" i="20"/>
  <c r="S5" i="20"/>
  <c r="R5" i="20"/>
  <c r="Q5" i="20"/>
  <c r="P5" i="20"/>
  <c r="O5" i="20"/>
  <c r="N5" i="20"/>
  <c r="Z4" i="20"/>
  <c r="Y4" i="20"/>
  <c r="X4" i="20"/>
  <c r="W4" i="20"/>
  <c r="V4" i="20"/>
  <c r="U4" i="20"/>
  <c r="T4" i="20"/>
  <c r="S4" i="20"/>
  <c r="R4" i="20"/>
  <c r="Q4" i="20"/>
  <c r="P4" i="20"/>
  <c r="O4" i="20"/>
  <c r="N4" i="20"/>
  <c r="Z3" i="20"/>
  <c r="Y3" i="20"/>
  <c r="X3" i="20"/>
  <c r="W3" i="20"/>
  <c r="V3" i="20"/>
  <c r="U3" i="20"/>
  <c r="T3" i="20"/>
  <c r="S3" i="20"/>
  <c r="R3" i="20"/>
  <c r="Q3" i="20"/>
  <c r="P3" i="20"/>
  <c r="O3" i="20"/>
  <c r="N3" i="20"/>
  <c r="M18" i="20"/>
  <c r="L18" i="20"/>
  <c r="AI18" i="20"/>
  <c r="K18" i="20"/>
  <c r="J18" i="20"/>
  <c r="I18" i="20"/>
  <c r="H18" i="20"/>
  <c r="G18" i="20"/>
  <c r="M17" i="20"/>
  <c r="L17" i="20"/>
  <c r="AI17" i="20"/>
  <c r="K17" i="20"/>
  <c r="J17" i="20"/>
  <c r="I17" i="20"/>
  <c r="H17" i="20"/>
  <c r="G17" i="20"/>
  <c r="M16" i="20"/>
  <c r="L16" i="20"/>
  <c r="AI16" i="20"/>
  <c r="K16" i="20"/>
  <c r="J16" i="20"/>
  <c r="I16" i="20"/>
  <c r="H16" i="20"/>
  <c r="G16" i="20"/>
  <c r="M15" i="20"/>
  <c r="L15" i="20"/>
  <c r="AI15" i="20"/>
  <c r="K15" i="20"/>
  <c r="J15" i="20"/>
  <c r="I15" i="20"/>
  <c r="H15" i="20"/>
  <c r="G15" i="20"/>
  <c r="M14" i="20"/>
  <c r="L14" i="20"/>
  <c r="AI14" i="20"/>
  <c r="K14" i="20"/>
  <c r="J14" i="20"/>
  <c r="I14" i="20"/>
  <c r="H14" i="20"/>
  <c r="G14" i="20"/>
  <c r="M13" i="20"/>
  <c r="L13" i="20"/>
  <c r="AI13" i="20"/>
  <c r="K13" i="20"/>
  <c r="J13" i="20"/>
  <c r="I13" i="20"/>
  <c r="H13" i="20"/>
  <c r="G13" i="20"/>
  <c r="M12" i="20"/>
  <c r="L12" i="20"/>
  <c r="AI12" i="20"/>
  <c r="K12" i="20"/>
  <c r="J12" i="20"/>
  <c r="I12" i="20"/>
  <c r="H12" i="20"/>
  <c r="G12" i="20"/>
  <c r="M11" i="20"/>
  <c r="L11" i="20"/>
  <c r="AI11" i="20"/>
  <c r="K11" i="20"/>
  <c r="J11" i="20"/>
  <c r="I11" i="20"/>
  <c r="H11" i="20"/>
  <c r="G11" i="20"/>
  <c r="M10" i="20"/>
  <c r="L10" i="20"/>
  <c r="AI10" i="20"/>
  <c r="K10" i="20"/>
  <c r="J10" i="20"/>
  <c r="I10" i="20"/>
  <c r="H10" i="20"/>
  <c r="G10" i="20"/>
  <c r="M9" i="20"/>
  <c r="L9" i="20"/>
  <c r="AI9" i="20"/>
  <c r="K9" i="20"/>
  <c r="J9" i="20"/>
  <c r="I9" i="20"/>
  <c r="H9" i="20"/>
  <c r="G9" i="20"/>
  <c r="M8" i="20"/>
  <c r="L8" i="20"/>
  <c r="AI8" i="20"/>
  <c r="K8" i="20"/>
  <c r="J8" i="20"/>
  <c r="I8" i="20"/>
  <c r="H8" i="20"/>
  <c r="G8" i="20"/>
  <c r="M7" i="20"/>
  <c r="L7" i="20"/>
  <c r="AI7" i="20"/>
  <c r="K7" i="20"/>
  <c r="J7" i="20"/>
  <c r="I7" i="20"/>
  <c r="H7" i="20"/>
  <c r="G7" i="20"/>
  <c r="M6" i="20"/>
  <c r="L6" i="20"/>
  <c r="AI6" i="20"/>
  <c r="K6" i="20"/>
  <c r="J6" i="20"/>
  <c r="I6" i="20"/>
  <c r="H6" i="20"/>
  <c r="G6" i="20"/>
  <c r="M5" i="20"/>
  <c r="L5" i="20"/>
  <c r="AI5" i="20"/>
  <c r="K5" i="20"/>
  <c r="J5" i="20"/>
  <c r="I5" i="20"/>
  <c r="H5" i="20"/>
  <c r="G5" i="20"/>
  <c r="M4" i="20"/>
  <c r="L4" i="20"/>
  <c r="AI4" i="20"/>
  <c r="K4" i="20"/>
  <c r="J4" i="20"/>
  <c r="I4" i="20"/>
  <c r="H4" i="20"/>
  <c r="G4" i="20"/>
  <c r="M3" i="20"/>
  <c r="L3" i="20"/>
  <c r="AI3" i="20"/>
  <c r="K3" i="20"/>
  <c r="J3" i="20"/>
  <c r="I3" i="20"/>
  <c r="H3" i="20"/>
  <c r="G3" i="20"/>
  <c r="C682" i="20"/>
  <c r="B682" i="20"/>
  <c r="H41" i="20" s="1"/>
  <c r="A682" i="20"/>
  <c r="I63" i="20" l="1"/>
  <c r="P63" i="20"/>
  <c r="X63" i="20"/>
  <c r="AF63" i="20"/>
  <c r="AI85" i="20"/>
  <c r="S85" i="20"/>
  <c r="AA85" i="20"/>
  <c r="M107" i="20"/>
  <c r="U107" i="20"/>
  <c r="AC107" i="20"/>
  <c r="H129" i="20"/>
  <c r="O129" i="20"/>
  <c r="W129" i="20"/>
  <c r="AE129" i="20"/>
  <c r="J151" i="20"/>
  <c r="Q151" i="20"/>
  <c r="Y151" i="20"/>
  <c r="AG151" i="20"/>
  <c r="AI173" i="20"/>
  <c r="S173" i="20"/>
  <c r="AA173" i="20"/>
  <c r="J63" i="20"/>
  <c r="Q63" i="20"/>
  <c r="Y63" i="20"/>
  <c r="AG63" i="20"/>
  <c r="L85" i="20"/>
  <c r="T85" i="20"/>
  <c r="AB85" i="20"/>
  <c r="G107" i="20"/>
  <c r="N107" i="20"/>
  <c r="V107" i="20"/>
  <c r="AD107" i="20"/>
  <c r="I129" i="20"/>
  <c r="P129" i="20"/>
  <c r="X129" i="20"/>
  <c r="AF129" i="20"/>
  <c r="K151" i="20"/>
  <c r="R151" i="20"/>
  <c r="Z151" i="20"/>
  <c r="AH151" i="20"/>
  <c r="L173" i="20"/>
  <c r="T173" i="20"/>
  <c r="AB173" i="20"/>
  <c r="K63" i="20"/>
  <c r="R63" i="20"/>
  <c r="Z63" i="20"/>
  <c r="AH63" i="20"/>
  <c r="M85" i="20"/>
  <c r="U85" i="20"/>
  <c r="AC85" i="20"/>
  <c r="H107" i="20"/>
  <c r="O107" i="20"/>
  <c r="W107" i="20"/>
  <c r="AE107" i="20"/>
  <c r="J129" i="20"/>
  <c r="Q129" i="20"/>
  <c r="Y129" i="20"/>
  <c r="AG129" i="20"/>
  <c r="AI151" i="20"/>
  <c r="S151" i="20"/>
  <c r="AA151" i="20"/>
  <c r="M173" i="20"/>
  <c r="U173" i="20"/>
  <c r="AC173" i="20"/>
  <c r="AI63" i="20"/>
  <c r="S63" i="20"/>
  <c r="AA63" i="20"/>
  <c r="G85" i="20"/>
  <c r="N85" i="20"/>
  <c r="V85" i="20"/>
  <c r="AD85" i="20"/>
  <c r="I107" i="20"/>
  <c r="P107" i="20"/>
  <c r="X107" i="20"/>
  <c r="AF107" i="20"/>
  <c r="K129" i="20"/>
  <c r="R129" i="20"/>
  <c r="Z129" i="20"/>
  <c r="AH129" i="20"/>
  <c r="L151" i="20"/>
  <c r="T151" i="20"/>
  <c r="AB151" i="20"/>
  <c r="G173" i="20"/>
  <c r="N173" i="20"/>
  <c r="V173" i="20"/>
  <c r="AD173" i="20"/>
  <c r="L63" i="20"/>
  <c r="T63" i="20"/>
  <c r="AB63" i="20"/>
  <c r="H85" i="20"/>
  <c r="O85" i="20"/>
  <c r="W85" i="20"/>
  <c r="AE85" i="20"/>
  <c r="J107" i="20"/>
  <c r="Q107" i="20"/>
  <c r="Y107" i="20"/>
  <c r="AG107" i="20"/>
  <c r="AI129" i="20"/>
  <c r="S129" i="20"/>
  <c r="AA129" i="20"/>
  <c r="M151" i="20"/>
  <c r="U151" i="20"/>
  <c r="AC151" i="20"/>
  <c r="H173" i="20"/>
  <c r="O173" i="20"/>
  <c r="W173" i="20"/>
  <c r="AE173" i="20"/>
  <c r="M63" i="20"/>
  <c r="U63" i="20"/>
  <c r="AC63" i="20"/>
  <c r="I85" i="20"/>
  <c r="P85" i="20"/>
  <c r="X85" i="20"/>
  <c r="AF85" i="20"/>
  <c r="K107" i="20"/>
  <c r="R107" i="20"/>
  <c r="Z107" i="20"/>
  <c r="AH107" i="20"/>
  <c r="L129" i="20"/>
  <c r="T129" i="20"/>
  <c r="AB129" i="20"/>
  <c r="G151" i="20"/>
  <c r="N151" i="20"/>
  <c r="V151" i="20"/>
  <c r="AD151" i="20"/>
  <c r="I173" i="20"/>
  <c r="P173" i="20"/>
  <c r="X173" i="20"/>
  <c r="AF173" i="20"/>
  <c r="G63" i="20"/>
  <c r="N63" i="20"/>
  <c r="V63" i="20"/>
  <c r="AD63" i="20"/>
  <c r="J85" i="20"/>
  <c r="Q85" i="20"/>
  <c r="Y85" i="20"/>
  <c r="AG85" i="20"/>
  <c r="AI107" i="20"/>
  <c r="S107" i="20"/>
  <c r="AA107" i="20"/>
  <c r="M129" i="20"/>
  <c r="U129" i="20"/>
  <c r="AC129" i="20"/>
  <c r="H151" i="20"/>
  <c r="O151" i="20"/>
  <c r="W151" i="20"/>
  <c r="AE151" i="20"/>
  <c r="J173" i="20"/>
  <c r="Q173" i="20"/>
  <c r="Y173" i="20"/>
  <c r="AG173" i="20"/>
  <c r="H63" i="20"/>
  <c r="O63" i="20"/>
  <c r="W63" i="20"/>
  <c r="AE63" i="20"/>
  <c r="K85" i="20"/>
  <c r="R85" i="20"/>
  <c r="Z85" i="20"/>
  <c r="AH85" i="20"/>
  <c r="L107" i="20"/>
  <c r="T107" i="20"/>
  <c r="AB107" i="20"/>
  <c r="G129" i="20"/>
  <c r="N129" i="20"/>
  <c r="V129" i="20"/>
  <c r="AD129" i="20"/>
  <c r="I151" i="20"/>
  <c r="P151" i="20"/>
  <c r="X151" i="20"/>
  <c r="AF151" i="20"/>
  <c r="K173" i="20"/>
  <c r="R173" i="20"/>
  <c r="Z173" i="20"/>
  <c r="AH173" i="20"/>
  <c r="T41" i="20"/>
  <c r="L41" i="20"/>
  <c r="AB41" i="20"/>
  <c r="M41" i="20"/>
  <c r="U41" i="20"/>
  <c r="AC41" i="20"/>
  <c r="N41" i="20"/>
  <c r="V41" i="20"/>
  <c r="AD41" i="20"/>
  <c r="G41" i="20"/>
  <c r="O41" i="20"/>
  <c r="W41" i="20"/>
  <c r="AE41" i="20"/>
  <c r="I41" i="20"/>
  <c r="P41" i="20"/>
  <c r="X41" i="20"/>
  <c r="AF41" i="20"/>
  <c r="J41" i="20"/>
  <c r="Q41" i="20"/>
  <c r="Y41" i="20"/>
  <c r="AG41" i="20"/>
  <c r="K41" i="20"/>
  <c r="R41" i="20"/>
  <c r="Z41" i="20"/>
  <c r="AH41" i="20"/>
  <c r="AI41" i="20"/>
  <c r="S41" i="20"/>
  <c r="AA41" i="20"/>
  <c r="E54" i="10" l="1"/>
  <c r="C681" i="20" l="1"/>
  <c r="C680" i="20"/>
  <c r="C679" i="20"/>
  <c r="C678" i="20"/>
  <c r="C677" i="20"/>
  <c r="C676" i="20"/>
  <c r="C675" i="20"/>
  <c r="C674" i="20"/>
  <c r="C673" i="20"/>
  <c r="C672" i="20"/>
  <c r="C671" i="20"/>
  <c r="C670" i="20"/>
  <c r="C669" i="20"/>
  <c r="C668" i="20"/>
  <c r="C667" i="20"/>
  <c r="C666" i="20"/>
  <c r="C665" i="20"/>
  <c r="C664" i="20"/>
  <c r="C663" i="20"/>
  <c r="C662" i="20"/>
  <c r="C661" i="20"/>
  <c r="C660" i="20"/>
  <c r="C659" i="20"/>
  <c r="C658" i="20"/>
  <c r="C657" i="20"/>
  <c r="C656" i="20"/>
  <c r="C655" i="20"/>
  <c r="C654" i="20"/>
  <c r="C653" i="20"/>
  <c r="C652" i="20"/>
  <c r="C651" i="20"/>
  <c r="C650" i="20"/>
  <c r="C649" i="20"/>
  <c r="C648" i="20"/>
  <c r="C647" i="20"/>
  <c r="C646" i="20"/>
  <c r="C645" i="20"/>
  <c r="C644" i="20"/>
  <c r="C643" i="20"/>
  <c r="C642" i="20"/>
  <c r="C641" i="20"/>
  <c r="C640" i="20"/>
  <c r="C639" i="20"/>
  <c r="C638" i="20"/>
  <c r="C637" i="20"/>
  <c r="C636" i="20"/>
  <c r="C635" i="20"/>
  <c r="C634" i="20"/>
  <c r="C633" i="20"/>
  <c r="C632" i="20"/>
  <c r="C631" i="20"/>
  <c r="C630" i="20"/>
  <c r="C629" i="20"/>
  <c r="C628" i="20"/>
  <c r="C627" i="20"/>
  <c r="C626" i="20"/>
  <c r="C625" i="20"/>
  <c r="C624" i="20"/>
  <c r="C623" i="20"/>
  <c r="C622" i="20"/>
  <c r="C621" i="20"/>
  <c r="C620" i="20"/>
  <c r="C619" i="20"/>
  <c r="C618" i="20"/>
  <c r="C617" i="20"/>
  <c r="C616" i="20"/>
  <c r="C615" i="20"/>
  <c r="C614" i="20"/>
  <c r="C613" i="20"/>
  <c r="C612" i="20"/>
  <c r="C611" i="20"/>
  <c r="C610" i="20"/>
  <c r="C609" i="20"/>
  <c r="C608" i="20"/>
  <c r="C607" i="20"/>
  <c r="C606" i="20"/>
  <c r="C605" i="20"/>
  <c r="C604" i="20"/>
  <c r="C603" i="20"/>
  <c r="C602" i="20"/>
  <c r="C601" i="20"/>
  <c r="C600" i="20"/>
  <c r="C599" i="20"/>
  <c r="C598" i="20"/>
  <c r="C597" i="20"/>
  <c r="C596" i="20"/>
  <c r="C595" i="20"/>
  <c r="C594" i="20"/>
  <c r="C593" i="20"/>
  <c r="C592" i="20"/>
  <c r="C591" i="20"/>
  <c r="C590" i="20"/>
  <c r="C589" i="20"/>
  <c r="C588" i="20"/>
  <c r="C587" i="20"/>
  <c r="C586" i="20"/>
  <c r="C585" i="20"/>
  <c r="C584" i="20"/>
  <c r="C583" i="20"/>
  <c r="C582" i="20"/>
  <c r="C581" i="20"/>
  <c r="C580" i="20"/>
  <c r="C579" i="20"/>
  <c r="C578" i="20"/>
  <c r="C577" i="20"/>
  <c r="C576" i="20"/>
  <c r="C575" i="20"/>
  <c r="C574" i="20"/>
  <c r="C573" i="20"/>
  <c r="C572" i="20"/>
  <c r="C571" i="20"/>
  <c r="C570" i="20"/>
  <c r="C569" i="20"/>
  <c r="C568" i="20"/>
  <c r="C567" i="20"/>
  <c r="C566" i="20"/>
  <c r="C565" i="20"/>
  <c r="C564" i="20"/>
  <c r="C563" i="20"/>
  <c r="C562" i="20"/>
  <c r="C561" i="20"/>
  <c r="C560" i="20"/>
  <c r="C559" i="20"/>
  <c r="C558" i="20"/>
  <c r="C557" i="20"/>
  <c r="C556" i="20"/>
  <c r="C555" i="20"/>
  <c r="C554" i="20"/>
  <c r="C553" i="20"/>
  <c r="C552" i="20"/>
  <c r="C551" i="20"/>
  <c r="C550" i="20"/>
  <c r="C549" i="20"/>
  <c r="C548" i="20"/>
  <c r="C547" i="20"/>
  <c r="C546" i="20"/>
  <c r="C545" i="20"/>
  <c r="C544" i="20"/>
  <c r="C543" i="20"/>
  <c r="C542" i="20"/>
  <c r="C541" i="20"/>
  <c r="C540" i="20"/>
  <c r="C539" i="20"/>
  <c r="C538" i="20"/>
  <c r="C537" i="20"/>
  <c r="C536" i="20"/>
  <c r="C535" i="20"/>
  <c r="C534" i="20"/>
  <c r="C533" i="20"/>
  <c r="C532" i="20"/>
  <c r="C531" i="20"/>
  <c r="C530" i="20"/>
  <c r="C529" i="20"/>
  <c r="C528" i="20"/>
  <c r="C527" i="20"/>
  <c r="C526" i="20"/>
  <c r="C525" i="20"/>
  <c r="C524" i="20"/>
  <c r="C523" i="20"/>
  <c r="C522" i="20"/>
  <c r="C521" i="20"/>
  <c r="C520" i="20"/>
  <c r="C519" i="20"/>
  <c r="C518" i="20"/>
  <c r="C517" i="20"/>
  <c r="C516" i="20"/>
  <c r="C515" i="20"/>
  <c r="C514" i="20"/>
  <c r="C513" i="20"/>
  <c r="C512" i="20"/>
  <c r="C511" i="20"/>
  <c r="C510" i="20"/>
  <c r="C509" i="20"/>
  <c r="C508" i="20"/>
  <c r="C507" i="20"/>
  <c r="C506" i="20"/>
  <c r="C505" i="20"/>
  <c r="C504" i="20"/>
  <c r="C503" i="20"/>
  <c r="C502" i="20"/>
  <c r="C501" i="20"/>
  <c r="C500" i="20"/>
  <c r="C499" i="20"/>
  <c r="C498" i="20"/>
  <c r="C497" i="20"/>
  <c r="C496" i="20"/>
  <c r="C495" i="20"/>
  <c r="C494" i="20"/>
  <c r="C493" i="20"/>
  <c r="C492" i="20"/>
  <c r="C491" i="20"/>
  <c r="C490" i="20"/>
  <c r="C489" i="20"/>
  <c r="C488" i="20"/>
  <c r="C487" i="20"/>
  <c r="C486" i="20"/>
  <c r="C485" i="20"/>
  <c r="C484" i="20"/>
  <c r="C483" i="20"/>
  <c r="C482" i="20"/>
  <c r="C481" i="20"/>
  <c r="C480" i="20"/>
  <c r="C479" i="20"/>
  <c r="C478" i="20"/>
  <c r="C477" i="20"/>
  <c r="C476" i="20"/>
  <c r="C475" i="20"/>
  <c r="C474" i="20"/>
  <c r="C473" i="20"/>
  <c r="C472" i="20"/>
  <c r="C471" i="20"/>
  <c r="C470" i="20"/>
  <c r="C469" i="20"/>
  <c r="C468" i="20"/>
  <c r="C467" i="20"/>
  <c r="C466" i="20"/>
  <c r="C465" i="20"/>
  <c r="C464" i="20"/>
  <c r="C463" i="20"/>
  <c r="C462" i="20"/>
  <c r="C461" i="20"/>
  <c r="C460" i="20"/>
  <c r="C459" i="20"/>
  <c r="C458" i="20"/>
  <c r="C457" i="20"/>
  <c r="C456" i="20"/>
  <c r="C455" i="20"/>
  <c r="C454" i="20"/>
  <c r="C453" i="20"/>
  <c r="C452" i="20"/>
  <c r="C451" i="20"/>
  <c r="C450" i="20"/>
  <c r="C449" i="20"/>
  <c r="C448" i="20"/>
  <c r="C447" i="20"/>
  <c r="C446" i="20"/>
  <c r="C445" i="20"/>
  <c r="C444" i="20"/>
  <c r="C443" i="20"/>
  <c r="C442" i="20"/>
  <c r="C441" i="20"/>
  <c r="C440" i="20"/>
  <c r="C439" i="20"/>
  <c r="C438" i="20"/>
  <c r="C437" i="20"/>
  <c r="C436" i="20"/>
  <c r="C435" i="20"/>
  <c r="C434" i="20"/>
  <c r="C433" i="20"/>
  <c r="C432" i="20"/>
  <c r="C431" i="20"/>
  <c r="C430" i="20"/>
  <c r="C429" i="20"/>
  <c r="C428" i="20"/>
  <c r="C427" i="20"/>
  <c r="C426" i="20"/>
  <c r="C425" i="20"/>
  <c r="C424" i="20"/>
  <c r="C423" i="20"/>
  <c r="C422" i="20"/>
  <c r="C421" i="20"/>
  <c r="C420" i="20"/>
  <c r="C419" i="20"/>
  <c r="C418" i="20"/>
  <c r="C417" i="20"/>
  <c r="C416" i="20"/>
  <c r="C415" i="20"/>
  <c r="C414" i="20"/>
  <c r="C413" i="20"/>
  <c r="C412" i="20"/>
  <c r="C411" i="20"/>
  <c r="C410" i="20"/>
  <c r="C409" i="20"/>
  <c r="C408" i="20"/>
  <c r="C407" i="20"/>
  <c r="C406" i="20"/>
  <c r="C405" i="20"/>
  <c r="C404" i="20"/>
  <c r="C403" i="20"/>
  <c r="C402" i="20"/>
  <c r="C401" i="20"/>
  <c r="C400" i="20"/>
  <c r="C399" i="20"/>
  <c r="C398" i="20"/>
  <c r="C397" i="20"/>
  <c r="C396" i="20"/>
  <c r="C395" i="20"/>
  <c r="C394" i="20"/>
  <c r="C393" i="20"/>
  <c r="C392" i="20"/>
  <c r="C391" i="20"/>
  <c r="C390" i="20"/>
  <c r="C389" i="20"/>
  <c r="C388" i="20"/>
  <c r="C387" i="20"/>
  <c r="C386" i="20"/>
  <c r="C385" i="20"/>
  <c r="C384" i="20"/>
  <c r="C383" i="20"/>
  <c r="C382" i="20"/>
  <c r="C381" i="20"/>
  <c r="C380" i="20"/>
  <c r="C379" i="20"/>
  <c r="C378" i="20"/>
  <c r="C377" i="20"/>
  <c r="C376" i="20"/>
  <c r="C375" i="20"/>
  <c r="C374" i="20"/>
  <c r="C373" i="20"/>
  <c r="C372" i="20"/>
  <c r="C371" i="20"/>
  <c r="C370" i="20"/>
  <c r="C369" i="20"/>
  <c r="C368" i="20"/>
  <c r="C367" i="20"/>
  <c r="C366" i="20"/>
  <c r="C365" i="20"/>
  <c r="C364" i="20"/>
  <c r="C363" i="20"/>
  <c r="C362" i="20"/>
  <c r="C361" i="20"/>
  <c r="C360" i="20"/>
  <c r="C359" i="20"/>
  <c r="C358" i="20"/>
  <c r="C357" i="20"/>
  <c r="C356" i="20"/>
  <c r="C355" i="20"/>
  <c r="C354" i="20"/>
  <c r="C353" i="20"/>
  <c r="C352" i="20"/>
  <c r="C351" i="20"/>
  <c r="C350" i="20"/>
  <c r="C349" i="20"/>
  <c r="C348" i="20"/>
  <c r="C347" i="20"/>
  <c r="C346" i="20"/>
  <c r="C345" i="20"/>
  <c r="C344" i="20"/>
  <c r="C343" i="20"/>
  <c r="C342" i="20"/>
  <c r="C341" i="20"/>
  <c r="C340" i="20"/>
  <c r="C339" i="20"/>
  <c r="C338" i="20"/>
  <c r="C337" i="20"/>
  <c r="C336" i="20"/>
  <c r="C335" i="20"/>
  <c r="C334" i="20"/>
  <c r="C333" i="20"/>
  <c r="C332" i="20"/>
  <c r="C331" i="20"/>
  <c r="C330" i="20"/>
  <c r="C329" i="20"/>
  <c r="C328" i="20"/>
  <c r="C327" i="20"/>
  <c r="C326" i="20"/>
  <c r="C325" i="20"/>
  <c r="C324" i="20"/>
  <c r="C323" i="20"/>
  <c r="C322" i="20"/>
  <c r="C321" i="20"/>
  <c r="C320" i="20"/>
  <c r="C319" i="20"/>
  <c r="C318" i="20"/>
  <c r="C317" i="20"/>
  <c r="C316" i="20"/>
  <c r="C315" i="20"/>
  <c r="C314" i="20"/>
  <c r="C313" i="20"/>
  <c r="C312" i="20"/>
  <c r="C311" i="20"/>
  <c r="C310" i="20"/>
  <c r="C309" i="20"/>
  <c r="C308" i="20"/>
  <c r="C307" i="20"/>
  <c r="C306" i="20"/>
  <c r="C305" i="20"/>
  <c r="C304" i="20"/>
  <c r="C303" i="20"/>
  <c r="C302" i="20"/>
  <c r="C301" i="20"/>
  <c r="C300" i="20"/>
  <c r="C299" i="20"/>
  <c r="C298" i="20"/>
  <c r="C297" i="20"/>
  <c r="C296" i="20"/>
  <c r="C295" i="20"/>
  <c r="C294" i="20"/>
  <c r="C293" i="20"/>
  <c r="C292" i="20"/>
  <c r="C291" i="20"/>
  <c r="C290" i="20"/>
  <c r="C289" i="20"/>
  <c r="C288" i="20"/>
  <c r="C287" i="20"/>
  <c r="C286" i="20"/>
  <c r="C285" i="20"/>
  <c r="C284" i="20"/>
  <c r="C283" i="20"/>
  <c r="C282" i="20"/>
  <c r="C281" i="20"/>
  <c r="C280" i="20"/>
  <c r="C279" i="20"/>
  <c r="C278" i="20"/>
  <c r="C277" i="20"/>
  <c r="C276" i="20"/>
  <c r="C275" i="20"/>
  <c r="C274" i="20"/>
  <c r="C273" i="20"/>
  <c r="C272" i="20"/>
  <c r="C271" i="20"/>
  <c r="C270" i="20"/>
  <c r="C269" i="20"/>
  <c r="C268" i="20"/>
  <c r="C267" i="20"/>
  <c r="C266" i="20"/>
  <c r="C265" i="20"/>
  <c r="C264" i="20"/>
  <c r="C263" i="20"/>
  <c r="C262" i="20"/>
  <c r="C261" i="20"/>
  <c r="C260" i="20"/>
  <c r="C259" i="20"/>
  <c r="C258" i="20"/>
  <c r="C257" i="20"/>
  <c r="C256" i="20"/>
  <c r="C255" i="20"/>
  <c r="C254" i="20"/>
  <c r="C253" i="20"/>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A172" i="20" l="1"/>
  <c r="A171" i="20"/>
  <c r="A170" i="20"/>
  <c r="A169" i="20"/>
  <c r="A168" i="20"/>
  <c r="A167" i="20"/>
  <c r="A166" i="20"/>
  <c r="A165" i="20"/>
  <c r="A164" i="20"/>
  <c r="A163" i="20"/>
  <c r="A162" i="20"/>
  <c r="A161" i="20"/>
  <c r="A160" i="20"/>
  <c r="A159" i="20"/>
  <c r="A158" i="20"/>
  <c r="A157" i="20"/>
  <c r="A156" i="20"/>
  <c r="A150" i="20"/>
  <c r="A149" i="20"/>
  <c r="A148" i="20"/>
  <c r="A147" i="20"/>
  <c r="A146" i="20"/>
  <c r="A145" i="20"/>
  <c r="A144" i="20"/>
  <c r="A143" i="20"/>
  <c r="A142" i="20"/>
  <c r="A141" i="20"/>
  <c r="A140" i="20"/>
  <c r="A139" i="20"/>
  <c r="A138" i="20"/>
  <c r="A137" i="20"/>
  <c r="A136" i="20"/>
  <c r="A135" i="20"/>
  <c r="A134" i="20"/>
  <c r="A128" i="20"/>
  <c r="A127" i="20"/>
  <c r="A126" i="20"/>
  <c r="A125" i="20"/>
  <c r="A124" i="20"/>
  <c r="A123" i="20"/>
  <c r="A122" i="20"/>
  <c r="A121" i="20"/>
  <c r="A120" i="20"/>
  <c r="A119" i="20"/>
  <c r="A118" i="20"/>
  <c r="A117" i="20"/>
  <c r="A116" i="20"/>
  <c r="A115" i="20"/>
  <c r="A114" i="20"/>
  <c r="A113" i="20"/>
  <c r="A112" i="20"/>
  <c r="A106" i="20"/>
  <c r="A105" i="20"/>
  <c r="A104" i="20"/>
  <c r="A103" i="20"/>
  <c r="A102" i="20"/>
  <c r="A101" i="20"/>
  <c r="A100" i="20"/>
  <c r="A99" i="20"/>
  <c r="A98" i="20"/>
  <c r="A97" i="20"/>
  <c r="A96" i="20"/>
  <c r="A95" i="20"/>
  <c r="A94" i="20"/>
  <c r="A93" i="20"/>
  <c r="A92" i="20"/>
  <c r="A91" i="20"/>
  <c r="A90" i="20"/>
  <c r="A84" i="20"/>
  <c r="A83" i="20"/>
  <c r="A82" i="20"/>
  <c r="A81" i="20"/>
  <c r="A80" i="20"/>
  <c r="A79" i="20"/>
  <c r="A78" i="20"/>
  <c r="A77" i="20"/>
  <c r="A76" i="20"/>
  <c r="A75" i="20"/>
  <c r="A74" i="20"/>
  <c r="A73" i="20"/>
  <c r="A72" i="20"/>
  <c r="A71" i="20"/>
  <c r="A70" i="20"/>
  <c r="A69" i="20"/>
  <c r="A68" i="20"/>
  <c r="A62" i="20"/>
  <c r="A61" i="20"/>
  <c r="A60" i="20"/>
  <c r="A59" i="20"/>
  <c r="A58" i="20"/>
  <c r="A57" i="20"/>
  <c r="A56" i="20"/>
  <c r="A55" i="20"/>
  <c r="A54" i="20"/>
  <c r="A53" i="20"/>
  <c r="A52" i="20"/>
  <c r="A51" i="20"/>
  <c r="A50" i="20"/>
  <c r="A49" i="20"/>
  <c r="A48" i="20"/>
  <c r="A47" i="20"/>
  <c r="A46" i="20"/>
  <c r="A40" i="20"/>
  <c r="A39" i="20"/>
  <c r="A38" i="20"/>
  <c r="A37" i="20"/>
  <c r="A36" i="20"/>
  <c r="A35" i="20"/>
  <c r="A34" i="20"/>
  <c r="A33" i="20"/>
  <c r="A32" i="20"/>
  <c r="A31" i="20"/>
  <c r="A30" i="20"/>
  <c r="A29" i="20"/>
  <c r="A28" i="20"/>
  <c r="A27" i="20"/>
  <c r="A26" i="20"/>
  <c r="A25" i="20"/>
  <c r="A24" i="20"/>
  <c r="A18" i="20"/>
  <c r="A17" i="20"/>
  <c r="A16" i="20"/>
  <c r="A15" i="20"/>
  <c r="A14" i="20"/>
  <c r="A13" i="20"/>
  <c r="A12" i="20"/>
  <c r="A11" i="20"/>
  <c r="A10" i="20"/>
  <c r="A9" i="20"/>
  <c r="A8" i="20"/>
  <c r="A7" i="20"/>
  <c r="A6" i="20"/>
  <c r="A5" i="20"/>
  <c r="A4" i="20"/>
  <c r="A3" i="20"/>
  <c r="AR45" i="10" l="1"/>
  <c r="AP45" i="10"/>
  <c r="AF45" i="10"/>
  <c r="J45" i="10"/>
  <c r="Z45" i="10"/>
  <c r="H45" i="10"/>
  <c r="AE45" i="10"/>
  <c r="AG45" i="10"/>
  <c r="Q45" i="10"/>
  <c r="X45" i="10"/>
  <c r="E45" i="10"/>
  <c r="Y45" i="10"/>
  <c r="S45" i="10"/>
  <c r="W45" i="10"/>
  <c r="AD45" i="10"/>
  <c r="AA45" i="10"/>
  <c r="I45" i="10"/>
  <c r="M45" i="10"/>
  <c r="AQ45" i="10"/>
  <c r="R45" i="10"/>
  <c r="AT45" i="10"/>
  <c r="T45" i="10"/>
  <c r="F45" i="10"/>
  <c r="N45" i="10"/>
  <c r="AS45" i="10"/>
  <c r="AH45" i="10"/>
  <c r="K45" i="10"/>
  <c r="AI45" i="10"/>
  <c r="L45" i="10"/>
  <c r="H46" i="10"/>
  <c r="W46" i="10"/>
  <c r="Y46" i="10"/>
  <c r="I46" i="10"/>
  <c r="K46" i="10"/>
  <c r="AP46" i="10"/>
  <c r="E46" i="10"/>
  <c r="AS46" i="10"/>
  <c r="F46" i="10"/>
  <c r="AA46" i="10"/>
  <c r="S46" i="10"/>
  <c r="AH46" i="10"/>
  <c r="AD46" i="10"/>
  <c r="Q46" i="10"/>
  <c r="AT46" i="10"/>
  <c r="AI46" i="10"/>
  <c r="AE46" i="10"/>
  <c r="L46" i="10"/>
  <c r="R46" i="10"/>
  <c r="AG46" i="10"/>
  <c r="X46" i="10"/>
  <c r="J46" i="10"/>
  <c r="N46" i="10"/>
  <c r="AF46" i="10"/>
  <c r="M46" i="10"/>
  <c r="Z46" i="10"/>
  <c r="AQ46" i="10"/>
  <c r="AR46" i="10"/>
  <c r="T46" i="10"/>
  <c r="S47" i="10"/>
  <c r="AR47" i="10"/>
  <c r="AS47" i="10"/>
  <c r="F47" i="10"/>
  <c r="Q47" i="10"/>
  <c r="T47" i="10"/>
  <c r="AT47" i="10"/>
  <c r="Y47" i="10"/>
  <c r="H47" i="10"/>
  <c r="AP47" i="10"/>
  <c r="W47" i="10"/>
  <c r="M47" i="10"/>
  <c r="X47" i="10"/>
  <c r="K47" i="10"/>
  <c r="R47" i="10"/>
  <c r="E47" i="10"/>
  <c r="AA47" i="10"/>
  <c r="AF47" i="10"/>
  <c r="AH47" i="10"/>
  <c r="AI47" i="10"/>
  <c r="Z47" i="10"/>
  <c r="AE47" i="10"/>
  <c r="I47" i="10"/>
  <c r="AG47" i="10"/>
  <c r="J47" i="10"/>
  <c r="AD47" i="10"/>
  <c r="L47" i="10"/>
  <c r="N47" i="10"/>
  <c r="AQ47" i="10"/>
  <c r="J30" i="10"/>
  <c r="M30" i="10"/>
  <c r="X31" i="10"/>
  <c r="W36" i="10"/>
  <c r="T41" i="10"/>
  <c r="AR31" i="10"/>
  <c r="AR39" i="10"/>
  <c r="E44" i="10"/>
  <c r="M31" i="10"/>
  <c r="K29" i="10"/>
  <c r="K37" i="10"/>
  <c r="Q29" i="10"/>
  <c r="N34" i="10"/>
  <c r="AF38" i="10"/>
  <c r="AS28" i="10"/>
  <c r="AS36" i="10"/>
  <c r="K44" i="10"/>
  <c r="AE33" i="10"/>
  <c r="L37" i="10"/>
  <c r="X33" i="10"/>
  <c r="W38" i="10"/>
  <c r="T43" i="10"/>
  <c r="AT34" i="10"/>
  <c r="AG43" i="10"/>
  <c r="Y37" i="10"/>
  <c r="L42" i="10"/>
  <c r="E33" i="10"/>
  <c r="E41" i="10"/>
  <c r="Q31" i="10"/>
  <c r="N36" i="10"/>
  <c r="AF40" i="10"/>
  <c r="AG31" i="10"/>
  <c r="AG39" i="10"/>
  <c r="J31" i="10"/>
  <c r="M33" i="10"/>
  <c r="F28" i="10"/>
  <c r="F36" i="10"/>
  <c r="Q28" i="10"/>
  <c r="N33" i="10"/>
  <c r="AF37" i="10"/>
  <c r="AE42" i="10"/>
  <c r="AH34" i="10"/>
  <c r="AI42" i="10"/>
  <c r="H42" i="10"/>
  <c r="AE31" i="10"/>
  <c r="AD36" i="10"/>
  <c r="AA41" i="10"/>
  <c r="AI32" i="10"/>
  <c r="AI40" i="10"/>
  <c r="J28" i="10"/>
  <c r="H31" i="10"/>
  <c r="H39" i="10"/>
  <c r="I35" i="10"/>
  <c r="I43" i="10"/>
  <c r="Y32" i="10"/>
  <c r="X37" i="10"/>
  <c r="W42" i="10"/>
  <c r="AP33" i="10"/>
  <c r="AP41" i="10"/>
  <c r="AQ29" i="10"/>
  <c r="AQ37" i="10"/>
  <c r="T44" i="10"/>
  <c r="J35" i="10"/>
  <c r="M35" i="10"/>
  <c r="Q32" i="10"/>
  <c r="N37" i="10"/>
  <c r="AF41" i="10"/>
  <c r="AR32" i="10"/>
  <c r="AR40" i="10"/>
  <c r="J33" i="10"/>
  <c r="M36" i="10"/>
  <c r="K30" i="10"/>
  <c r="K38" i="10"/>
  <c r="AA29" i="10"/>
  <c r="Z34" i="10"/>
  <c r="Y39" i="10"/>
  <c r="AS29" i="10"/>
  <c r="AS37" i="10"/>
  <c r="X44" i="10"/>
  <c r="AF36" i="10"/>
  <c r="L40" i="10"/>
  <c r="Q34" i="10"/>
  <c r="N39" i="10"/>
  <c r="AF43" i="10"/>
  <c r="AT35" i="10"/>
  <c r="AG42" i="10"/>
  <c r="S41" i="10"/>
  <c r="R29" i="10"/>
  <c r="E34" i="10"/>
  <c r="E42" i="10"/>
  <c r="AA31" i="10"/>
  <c r="Z36" i="10"/>
  <c r="Y41" i="10"/>
  <c r="AG32" i="10"/>
  <c r="AG40" i="10"/>
  <c r="J41" i="10"/>
  <c r="M37" i="10"/>
  <c r="F29" i="10"/>
  <c r="F37" i="10"/>
  <c r="AA28" i="10"/>
  <c r="Z33" i="10"/>
  <c r="Y38" i="10"/>
  <c r="X43" i="10"/>
  <c r="AH35" i="10"/>
  <c r="AI43" i="10"/>
  <c r="H43" i="10"/>
  <c r="X32" i="10"/>
  <c r="W37" i="10"/>
  <c r="T42" i="10"/>
  <c r="AI33" i="10"/>
  <c r="AI41" i="10"/>
  <c r="J32" i="10"/>
  <c r="H32" i="10"/>
  <c r="I28" i="10"/>
  <c r="I36" i="10"/>
  <c r="S28" i="10"/>
  <c r="R33" i="10"/>
  <c r="Q38" i="10"/>
  <c r="N43" i="10"/>
  <c r="AP34" i="10"/>
  <c r="AQ42" i="10"/>
  <c r="AQ30" i="10"/>
  <c r="AQ38" i="10"/>
  <c r="AF44" i="10"/>
  <c r="J40" i="10"/>
  <c r="M38" i="10"/>
  <c r="AA32" i="10"/>
  <c r="Z37" i="10"/>
  <c r="Y42" i="10"/>
  <c r="AR33" i="10"/>
  <c r="AR41" i="10"/>
  <c r="J39" i="10"/>
  <c r="M39" i="10"/>
  <c r="K31" i="10"/>
  <c r="K39" i="10"/>
  <c r="T30" i="10"/>
  <c r="S35" i="10"/>
  <c r="R40" i="10"/>
  <c r="AS30" i="10"/>
  <c r="AS38" i="10"/>
  <c r="AH44" i="10"/>
  <c r="N40" i="10"/>
  <c r="L43" i="10"/>
  <c r="AA34" i="10"/>
  <c r="Z39" i="10"/>
  <c r="AT28" i="10"/>
  <c r="AT36" i="10"/>
  <c r="L44" i="10"/>
  <c r="M29" i="10"/>
  <c r="W30" i="10"/>
  <c r="E35" i="10"/>
  <c r="E43" i="10"/>
  <c r="T32" i="10"/>
  <c r="S37" i="10"/>
  <c r="R42" i="10"/>
  <c r="AG33" i="10"/>
  <c r="AG41" i="10"/>
  <c r="R30" i="10"/>
  <c r="L30" i="10"/>
  <c r="F30" i="10"/>
  <c r="F38" i="10"/>
  <c r="T29" i="10"/>
  <c r="S34" i="10"/>
  <c r="R39" i="10"/>
  <c r="AH28" i="10"/>
  <c r="AH36" i="10"/>
  <c r="F44" i="10"/>
  <c r="R28" i="10"/>
  <c r="Q33" i="10"/>
  <c r="N38" i="10"/>
  <c r="AF42" i="10"/>
  <c r="AI34" i="10"/>
  <c r="AP42" i="10"/>
  <c r="J36" i="10"/>
  <c r="H33" i="10"/>
  <c r="I29" i="10"/>
  <c r="I37" i="10"/>
  <c r="AE28" i="10"/>
  <c r="AD33" i="10"/>
  <c r="AA38" i="10"/>
  <c r="Z43" i="10"/>
  <c r="AP35" i="10"/>
  <c r="AQ43" i="10"/>
  <c r="AQ31" i="10"/>
  <c r="AQ39" i="10"/>
  <c r="AT44" i="10"/>
  <c r="Y29" i="10"/>
  <c r="M40" i="10"/>
  <c r="T33" i="10"/>
  <c r="S38" i="10"/>
  <c r="R43" i="10"/>
  <c r="AR34" i="10"/>
  <c r="AS42" i="10"/>
  <c r="AF28" i="10"/>
  <c r="M41" i="10"/>
  <c r="K32" i="10"/>
  <c r="K40" i="10"/>
  <c r="AF30" i="10"/>
  <c r="AE35" i="10"/>
  <c r="AD40" i="10"/>
  <c r="AS31" i="10"/>
  <c r="AS39" i="10"/>
  <c r="J29" i="10"/>
  <c r="Q43" i="10"/>
  <c r="AD29" i="10"/>
  <c r="T35" i="10"/>
  <c r="S40" i="10"/>
  <c r="AT29" i="10"/>
  <c r="AT37" i="10"/>
  <c r="Y44" i="10"/>
  <c r="M34" i="10"/>
  <c r="E28" i="10"/>
  <c r="E36" i="10"/>
  <c r="N28" i="10"/>
  <c r="AF32" i="10"/>
  <c r="AE37" i="10"/>
  <c r="AD42" i="10"/>
  <c r="AG34" i="10"/>
  <c r="AH42" i="10"/>
  <c r="S33" i="10"/>
  <c r="L33" i="10"/>
  <c r="F31" i="10"/>
  <c r="F39" i="10"/>
  <c r="AF29" i="10"/>
  <c r="AE34" i="10"/>
  <c r="AD39" i="10"/>
  <c r="AH29" i="10"/>
  <c r="AH37" i="10"/>
  <c r="Q44" i="10"/>
  <c r="AD28" i="10"/>
  <c r="AA33" i="10"/>
  <c r="Z38" i="10"/>
  <c r="Y43" i="10"/>
  <c r="AI35" i="10"/>
  <c r="AP43" i="10"/>
  <c r="J38" i="10"/>
  <c r="H34" i="10"/>
  <c r="I30" i="10"/>
  <c r="I38" i="10"/>
  <c r="X29" i="10"/>
  <c r="W34" i="10"/>
  <c r="T39" i="10"/>
  <c r="AP28" i="10"/>
  <c r="AP36" i="10"/>
  <c r="I44" i="10"/>
  <c r="AQ32" i="10"/>
  <c r="AQ40" i="10"/>
  <c r="N32" i="10"/>
  <c r="M42" i="10"/>
  <c r="AF33" i="10"/>
  <c r="AE38" i="10"/>
  <c r="AD43" i="10"/>
  <c r="AR35" i="10"/>
  <c r="AS43" i="10"/>
  <c r="Z32" i="10"/>
  <c r="M43" i="10"/>
  <c r="K33" i="10"/>
  <c r="K41" i="10"/>
  <c r="Y31" i="10"/>
  <c r="X36" i="10"/>
  <c r="W41" i="10"/>
  <c r="AS32" i="10"/>
  <c r="AS40" i="10"/>
  <c r="J34" i="10"/>
  <c r="M32" i="10"/>
  <c r="N31" i="10"/>
  <c r="AF35" i="10"/>
  <c r="AE40" i="10"/>
  <c r="AT30" i="10"/>
  <c r="AT38" i="10"/>
  <c r="AI44" i="10"/>
  <c r="L29" i="10"/>
  <c r="E29" i="10"/>
  <c r="E37" i="10"/>
  <c r="Z28" i="10"/>
  <c r="Y33" i="10"/>
  <c r="X38" i="10"/>
  <c r="W43" i="10"/>
  <c r="AG35" i="10"/>
  <c r="AH43" i="10"/>
  <c r="Q35" i="10"/>
  <c r="L36" i="10"/>
  <c r="F32" i="10"/>
  <c r="F40" i="10"/>
  <c r="Y30" i="10"/>
  <c r="X35" i="10"/>
  <c r="W40" i="10"/>
  <c r="AH30" i="10"/>
  <c r="AH38" i="10"/>
  <c r="AA44" i="10"/>
  <c r="W29" i="10"/>
  <c r="T34" i="10"/>
  <c r="S39" i="10"/>
  <c r="AI28" i="10"/>
  <c r="AI36" i="10"/>
  <c r="H44" i="10"/>
  <c r="J43" i="10"/>
  <c r="H35" i="10"/>
  <c r="I31" i="10"/>
  <c r="I39" i="10"/>
  <c r="Q30" i="10"/>
  <c r="N35" i="10"/>
  <c r="AF39" i="10"/>
  <c r="AP29" i="10"/>
  <c r="AP37" i="10"/>
  <c r="S44" i="10"/>
  <c r="AQ33" i="10"/>
  <c r="AQ41" i="10"/>
  <c r="AE43" i="10"/>
  <c r="AA35" i="10"/>
  <c r="W28" i="10"/>
  <c r="Y34" i="10"/>
  <c r="X39" i="10"/>
  <c r="AR28" i="10"/>
  <c r="AR36" i="10"/>
  <c r="M44" i="10"/>
  <c r="T36" i="10"/>
  <c r="N29" i="10"/>
  <c r="K34" i="10"/>
  <c r="K42" i="10"/>
  <c r="R32" i="10"/>
  <c r="Q37" i="10"/>
  <c r="N42" i="10"/>
  <c r="AS33" i="10"/>
  <c r="AS41" i="10"/>
  <c r="J37" i="10"/>
  <c r="L28" i="10"/>
  <c r="Z31" i="10"/>
  <c r="Y36" i="10"/>
  <c r="X41" i="10"/>
  <c r="AT31" i="10"/>
  <c r="AT39" i="10"/>
  <c r="J42" i="10"/>
  <c r="L32" i="10"/>
  <c r="E30" i="10"/>
  <c r="E38" i="10"/>
  <c r="S29" i="10"/>
  <c r="R34" i="10"/>
  <c r="Q39" i="10"/>
  <c r="AG28" i="10"/>
  <c r="AG36" i="10"/>
  <c r="N44" i="10"/>
  <c r="R38" i="10"/>
  <c r="L39" i="10"/>
  <c r="F33" i="10"/>
  <c r="F41" i="10"/>
  <c r="R31" i="10"/>
  <c r="Q36" i="10"/>
  <c r="N41" i="10"/>
  <c r="AH31" i="10"/>
  <c r="AH39" i="10"/>
  <c r="AQ44" i="10"/>
  <c r="N30" i="10"/>
  <c r="AF34" i="10"/>
  <c r="AE39" i="10"/>
  <c r="AI29" i="10"/>
  <c r="AI37" i="10"/>
  <c r="R44" i="10"/>
  <c r="H28" i="10"/>
  <c r="H36" i="10"/>
  <c r="I32" i="10"/>
  <c r="I40" i="10"/>
  <c r="AA30" i="10"/>
  <c r="Z35" i="10"/>
  <c r="Y40" i="10"/>
  <c r="AP30" i="10"/>
  <c r="AP38" i="10"/>
  <c r="AS44" i="10"/>
  <c r="AQ34" i="10"/>
  <c r="AR42" i="10"/>
  <c r="AD38" i="10"/>
  <c r="Z29" i="10"/>
  <c r="R35" i="10"/>
  <c r="Q40" i="10"/>
  <c r="AR29" i="10"/>
  <c r="AR37" i="10"/>
  <c r="W44" i="10"/>
  <c r="W39" i="10"/>
  <c r="S30" i="10"/>
  <c r="K35" i="10"/>
  <c r="K43" i="10"/>
  <c r="AD32" i="10"/>
  <c r="AA37" i="10"/>
  <c r="Z42" i="10"/>
  <c r="AS34" i="10"/>
  <c r="AT42" i="10"/>
  <c r="T28" i="10"/>
  <c r="L31" i="10"/>
  <c r="S32" i="10"/>
  <c r="R37" i="10"/>
  <c r="Q42" i="10"/>
  <c r="AT32" i="10"/>
  <c r="AT40" i="10"/>
  <c r="AD30" i="10"/>
  <c r="L35" i="10"/>
  <c r="E31" i="10"/>
  <c r="E39" i="10"/>
  <c r="AE29" i="10"/>
  <c r="AD34" i="10"/>
  <c r="AA39" i="10"/>
  <c r="AG29" i="10"/>
  <c r="AG37" i="10"/>
  <c r="Z44" i="10"/>
  <c r="Z40" i="10"/>
  <c r="L41" i="10"/>
  <c r="F34" i="10"/>
  <c r="F42" i="10"/>
  <c r="AD31" i="10"/>
  <c r="AA36" i="10"/>
  <c r="Z41" i="10"/>
  <c r="AH32" i="10"/>
  <c r="AH40" i="10"/>
  <c r="H40" i="10"/>
  <c r="Z30" i="10"/>
  <c r="Y35" i="10"/>
  <c r="X40" i="10"/>
  <c r="AI30" i="10"/>
  <c r="AI38" i="10"/>
  <c r="AD44" i="10"/>
  <c r="H29" i="10"/>
  <c r="H37" i="10"/>
  <c r="I33" i="10"/>
  <c r="I41" i="10"/>
  <c r="T31" i="10"/>
  <c r="S36" i="10"/>
  <c r="R41" i="10"/>
  <c r="AP31" i="10"/>
  <c r="AP39" i="10"/>
  <c r="AA43" i="10"/>
  <c r="AQ35" i="10"/>
  <c r="AR43" i="10"/>
  <c r="AE44" i="10"/>
  <c r="AE41" i="10"/>
  <c r="AE30" i="10"/>
  <c r="AD35" i="10"/>
  <c r="AA40" i="10"/>
  <c r="AR30" i="10"/>
  <c r="AR38" i="10"/>
  <c r="AG44" i="10"/>
  <c r="X42" i="10"/>
  <c r="K28" i="10"/>
  <c r="K36" i="10"/>
  <c r="X28" i="10"/>
  <c r="W33" i="10"/>
  <c r="T38" i="10"/>
  <c r="S43" i="10"/>
  <c r="AS35" i="10"/>
  <c r="AT43" i="10"/>
  <c r="W31" i="10"/>
  <c r="L34" i="10"/>
  <c r="AE32" i="10"/>
  <c r="AD37" i="10"/>
  <c r="AA42" i="10"/>
  <c r="AT33" i="10"/>
  <c r="AT41" i="10"/>
  <c r="X34" i="10"/>
  <c r="L38" i="10"/>
  <c r="E32" i="10"/>
  <c r="E40" i="10"/>
  <c r="X30" i="10"/>
  <c r="W35" i="10"/>
  <c r="T40" i="10"/>
  <c r="AG30" i="10"/>
  <c r="AG38" i="10"/>
  <c r="AP44" i="10"/>
  <c r="M28" i="10"/>
  <c r="Y28" i="10"/>
  <c r="F35" i="10"/>
  <c r="F43" i="10"/>
  <c r="W32" i="10"/>
  <c r="T37" i="10"/>
  <c r="S42" i="10"/>
  <c r="AH33" i="10"/>
  <c r="AH41" i="10"/>
  <c r="H41" i="10"/>
  <c r="S31" i="10"/>
  <c r="R36" i="10"/>
  <c r="Q41" i="10"/>
  <c r="AI31" i="10"/>
  <c r="AI39" i="10"/>
  <c r="AR44" i="10"/>
  <c r="H30" i="10"/>
  <c r="H38" i="10"/>
  <c r="I34" i="10"/>
  <c r="I42" i="10"/>
  <c r="AF31" i="10"/>
  <c r="AE36" i="10"/>
  <c r="AD41" i="10"/>
  <c r="AP32" i="10"/>
  <c r="AP40" i="10"/>
  <c r="AQ28" i="10"/>
  <c r="AQ36" i="10"/>
  <c r="J44" i="10"/>
  <c r="AU19" i="10"/>
  <c r="AU17" i="10"/>
  <c r="AU15" i="10"/>
  <c r="AU13" i="10"/>
  <c r="AU11" i="10"/>
  <c r="AU9" i="10"/>
  <c r="AB9" i="10"/>
  <c r="AB11" i="10"/>
  <c r="AB13" i="10"/>
  <c r="AB15" i="10"/>
  <c r="AB17" i="10"/>
  <c r="AB19" i="10"/>
  <c r="A676" i="20"/>
  <c r="B676" i="20"/>
  <c r="A677" i="20"/>
  <c r="B677" i="20"/>
  <c r="A678" i="20"/>
  <c r="B678" i="20"/>
  <c r="A679" i="20"/>
  <c r="B679" i="20"/>
  <c r="A680" i="20"/>
  <c r="B680" i="20"/>
  <c r="A681" i="20"/>
  <c r="B681" i="20"/>
  <c r="B180" i="20" l="1"/>
  <c r="B179" i="20"/>
  <c r="A29" i="10"/>
  <c r="A30" i="10" l="1"/>
  <c r="A647" i="20"/>
  <c r="B647" i="20"/>
  <c r="A648" i="20"/>
  <c r="B648" i="20"/>
  <c r="A649" i="20"/>
  <c r="B649" i="20"/>
  <c r="A650" i="20"/>
  <c r="B650" i="20"/>
  <c r="A651" i="20"/>
  <c r="B651" i="20"/>
  <c r="A652" i="20"/>
  <c r="B652" i="20"/>
  <c r="A653" i="20"/>
  <c r="B653" i="20"/>
  <c r="A654" i="20"/>
  <c r="B654" i="20"/>
  <c r="A655" i="20"/>
  <c r="B655" i="20"/>
  <c r="A656" i="20"/>
  <c r="B656" i="20"/>
  <c r="A657" i="20"/>
  <c r="B657" i="20"/>
  <c r="A658" i="20"/>
  <c r="B658" i="20"/>
  <c r="A659" i="20"/>
  <c r="B659" i="20"/>
  <c r="A660" i="20"/>
  <c r="B660" i="20"/>
  <c r="A661" i="20"/>
  <c r="B661" i="20"/>
  <c r="A662" i="20"/>
  <c r="B662" i="20"/>
  <c r="A663" i="20"/>
  <c r="B663" i="20"/>
  <c r="A664" i="20"/>
  <c r="B664" i="20"/>
  <c r="A665" i="20"/>
  <c r="B665" i="20"/>
  <c r="A666" i="20"/>
  <c r="B666" i="20"/>
  <c r="A667" i="20"/>
  <c r="B667" i="20"/>
  <c r="A668" i="20"/>
  <c r="B668" i="20"/>
  <c r="A669" i="20"/>
  <c r="B669" i="20"/>
  <c r="A670" i="20"/>
  <c r="B670" i="20"/>
  <c r="A671" i="20"/>
  <c r="B671" i="20"/>
  <c r="A672" i="20"/>
  <c r="B672" i="20"/>
  <c r="A673" i="20"/>
  <c r="B673" i="20"/>
  <c r="A674" i="20"/>
  <c r="B674" i="20"/>
  <c r="A675" i="20"/>
  <c r="B675" i="20"/>
  <c r="A31" i="10" l="1"/>
  <c r="A645" i="20"/>
  <c r="B645" i="20"/>
  <c r="A646" i="20"/>
  <c r="B646" i="20"/>
  <c r="A32" i="10" l="1"/>
  <c r="AH172" i="20"/>
  <c r="Z172" i="20"/>
  <c r="R172" i="20"/>
  <c r="K172" i="20"/>
  <c r="AA150" i="20"/>
  <c r="S150" i="20"/>
  <c r="AI150" i="20"/>
  <c r="AG172" i="20"/>
  <c r="Y172" i="20"/>
  <c r="Q172" i="20"/>
  <c r="J172" i="20"/>
  <c r="AH150" i="20"/>
  <c r="Z150" i="20"/>
  <c r="R150" i="20"/>
  <c r="K150" i="20"/>
  <c r="AF172" i="20"/>
  <c r="X172" i="20"/>
  <c r="P172" i="20"/>
  <c r="I172" i="20"/>
  <c r="AG150" i="20"/>
  <c r="Y150" i="20"/>
  <c r="Q150" i="20"/>
  <c r="J150" i="20"/>
  <c r="AE172" i="20"/>
  <c r="W172" i="20"/>
  <c r="O172" i="20"/>
  <c r="H172" i="20"/>
  <c r="AF150" i="20"/>
  <c r="X150" i="20"/>
  <c r="P150" i="20"/>
  <c r="I150" i="20"/>
  <c r="AD172" i="20"/>
  <c r="V172" i="20"/>
  <c r="N172" i="20"/>
  <c r="G172" i="20"/>
  <c r="AE150" i="20"/>
  <c r="W150" i="20"/>
  <c r="O150" i="20"/>
  <c r="H150" i="20"/>
  <c r="AC172" i="20"/>
  <c r="U172" i="20"/>
  <c r="M172" i="20"/>
  <c r="AD150" i="20"/>
  <c r="V150" i="20"/>
  <c r="N150" i="20"/>
  <c r="G150" i="20"/>
  <c r="AB172" i="20"/>
  <c r="T172" i="20"/>
  <c r="L172" i="20"/>
  <c r="AC150" i="20"/>
  <c r="U150" i="20"/>
  <c r="M150" i="20"/>
  <c r="AA172" i="20"/>
  <c r="S172" i="20"/>
  <c r="AI172" i="20"/>
  <c r="AB150" i="20"/>
  <c r="T150" i="20"/>
  <c r="L150" i="20"/>
  <c r="AG128" i="20"/>
  <c r="Y128" i="20"/>
  <c r="Q128" i="20"/>
  <c r="J128" i="20"/>
  <c r="AF128" i="20"/>
  <c r="X128" i="20"/>
  <c r="P128" i="20"/>
  <c r="I128" i="20"/>
  <c r="AE128" i="20"/>
  <c r="W128" i="20"/>
  <c r="O128" i="20"/>
  <c r="H128" i="20"/>
  <c r="AD128" i="20"/>
  <c r="V128" i="20"/>
  <c r="N128" i="20"/>
  <c r="G128" i="20"/>
  <c r="AC128" i="20"/>
  <c r="U128" i="20"/>
  <c r="M128" i="20"/>
  <c r="AB128" i="20"/>
  <c r="T128" i="20"/>
  <c r="L128" i="20"/>
  <c r="AA128" i="20"/>
  <c r="S128" i="20"/>
  <c r="AI128" i="20"/>
  <c r="AH128" i="20"/>
  <c r="Z128" i="20"/>
  <c r="R128" i="20"/>
  <c r="K128" i="20"/>
  <c r="AD106" i="20"/>
  <c r="V106" i="20"/>
  <c r="N106" i="20"/>
  <c r="G106" i="20"/>
  <c r="AE84" i="20"/>
  <c r="W84" i="20"/>
  <c r="O84" i="20"/>
  <c r="H84" i="20"/>
  <c r="AC106" i="20"/>
  <c r="U106" i="20"/>
  <c r="M106" i="20"/>
  <c r="AD84" i="20"/>
  <c r="V84" i="20"/>
  <c r="N84" i="20"/>
  <c r="G84" i="20"/>
  <c r="AB106" i="20"/>
  <c r="T106" i="20"/>
  <c r="L106" i="20"/>
  <c r="AC84" i="20"/>
  <c r="U84" i="20"/>
  <c r="M84" i="20"/>
  <c r="AA106" i="20"/>
  <c r="S106" i="20"/>
  <c r="AI106" i="20"/>
  <c r="AB84" i="20"/>
  <c r="T84" i="20"/>
  <c r="L84" i="20"/>
  <c r="AH106" i="20"/>
  <c r="Z106" i="20"/>
  <c r="R106" i="20"/>
  <c r="K106" i="20"/>
  <c r="AA84" i="20"/>
  <c r="S84" i="20"/>
  <c r="AI84" i="20"/>
  <c r="AG106" i="20"/>
  <c r="Y106" i="20"/>
  <c r="Q106" i="20"/>
  <c r="J106" i="20"/>
  <c r="AH84" i="20"/>
  <c r="Z84" i="20"/>
  <c r="R84" i="20"/>
  <c r="K84" i="20"/>
  <c r="AF106" i="20"/>
  <c r="X106" i="20"/>
  <c r="P106" i="20"/>
  <c r="I106" i="20"/>
  <c r="AG84" i="20"/>
  <c r="Y84" i="20"/>
  <c r="Q84" i="20"/>
  <c r="J84" i="20"/>
  <c r="AE106" i="20"/>
  <c r="W106" i="20"/>
  <c r="O106" i="20"/>
  <c r="H106" i="20"/>
  <c r="AF84" i="20"/>
  <c r="X84" i="20"/>
  <c r="P84" i="20"/>
  <c r="I84" i="20"/>
  <c r="AH62" i="20"/>
  <c r="Z62" i="20"/>
  <c r="R62" i="20"/>
  <c r="K62" i="20"/>
  <c r="AG62" i="20"/>
  <c r="Y62" i="20"/>
  <c r="Q62" i="20"/>
  <c r="J62" i="20"/>
  <c r="AF62" i="20"/>
  <c r="X62" i="20"/>
  <c r="P62" i="20"/>
  <c r="I62" i="20"/>
  <c r="AE62" i="20"/>
  <c r="W62" i="20"/>
  <c r="O62" i="20"/>
  <c r="H62" i="20"/>
  <c r="AD62" i="20"/>
  <c r="V62" i="20"/>
  <c r="N62" i="20"/>
  <c r="G62" i="20"/>
  <c r="AC62" i="20"/>
  <c r="U62" i="20"/>
  <c r="M62" i="20"/>
  <c r="AB62" i="20"/>
  <c r="T62" i="20"/>
  <c r="L62" i="20"/>
  <c r="AA62" i="20"/>
  <c r="S62" i="20"/>
  <c r="AI62" i="20"/>
  <c r="AH40" i="20"/>
  <c r="Z40" i="20"/>
  <c r="R40" i="20"/>
  <c r="K40" i="20"/>
  <c r="AG40" i="20"/>
  <c r="Y40" i="20"/>
  <c r="Q40" i="20"/>
  <c r="J40" i="20"/>
  <c r="AF40" i="20"/>
  <c r="X40" i="20"/>
  <c r="P40" i="20"/>
  <c r="I40" i="20"/>
  <c r="AE40" i="20"/>
  <c r="W40" i="20"/>
  <c r="O40" i="20"/>
  <c r="H40" i="20"/>
  <c r="AD40" i="20"/>
  <c r="V40" i="20"/>
  <c r="N40" i="20"/>
  <c r="G40" i="20"/>
  <c r="AC40" i="20"/>
  <c r="U40" i="20"/>
  <c r="M40" i="20"/>
  <c r="AB40" i="20"/>
  <c r="T40" i="20"/>
  <c r="L40" i="20"/>
  <c r="AA40" i="20"/>
  <c r="S40" i="20"/>
  <c r="AI40" i="20"/>
  <c r="A33" i="10" l="1"/>
  <c r="F638" i="20"/>
  <c r="F618" i="20"/>
  <c r="F616" i="20"/>
  <c r="F628" i="20"/>
  <c r="F640" i="20"/>
  <c r="F627" i="20"/>
  <c r="F637" i="20"/>
  <c r="F626" i="20"/>
  <c r="F634" i="20"/>
  <c r="F609" i="20"/>
  <c r="F625" i="20"/>
  <c r="F613" i="20"/>
  <c r="F644" i="20"/>
  <c r="F643" i="20"/>
  <c r="F639" i="20"/>
  <c r="F635" i="20"/>
  <c r="F642" i="20"/>
  <c r="F629" i="20"/>
  <c r="F623" i="20"/>
  <c r="F622" i="20"/>
  <c r="F617" i="20"/>
  <c r="F615" i="20"/>
  <c r="F621" i="20"/>
  <c r="F620" i="20"/>
  <c r="F619" i="20"/>
  <c r="F612" i="20"/>
  <c r="F611" i="20"/>
  <c r="F610" i="20"/>
  <c r="F641" i="20"/>
  <c r="F636" i="20"/>
  <c r="F633" i="20"/>
  <c r="F632" i="20"/>
  <c r="F631" i="20"/>
  <c r="F630" i="20"/>
  <c r="F624" i="20"/>
  <c r="F614" i="20"/>
  <c r="F608" i="20"/>
  <c r="F607" i="20"/>
  <c r="F606" i="20"/>
  <c r="F605" i="20"/>
  <c r="F604" i="20"/>
  <c r="F603" i="20"/>
  <c r="F602" i="20"/>
  <c r="F601" i="20"/>
  <c r="F600" i="20"/>
  <c r="F599" i="20"/>
  <c r="F598" i="20"/>
  <c r="F597" i="20"/>
  <c r="F596" i="20"/>
  <c r="F595" i="20"/>
  <c r="F594" i="20"/>
  <c r="F593" i="20"/>
  <c r="F592" i="20"/>
  <c r="F591" i="20"/>
  <c r="F590" i="20"/>
  <c r="F589" i="20"/>
  <c r="F588" i="20"/>
  <c r="F587" i="20"/>
  <c r="F586" i="20"/>
  <c r="F585" i="20"/>
  <c r="F584" i="20"/>
  <c r="F583" i="20"/>
  <c r="F582" i="20"/>
  <c r="F581" i="20"/>
  <c r="F580" i="20"/>
  <c r="F579" i="20"/>
  <c r="F578" i="20"/>
  <c r="F577" i="20"/>
  <c r="F576" i="20"/>
  <c r="F575" i="20"/>
  <c r="F574" i="20"/>
  <c r="F573" i="20"/>
  <c r="F572" i="20"/>
  <c r="F571" i="20"/>
  <c r="F570" i="20"/>
  <c r="F569" i="20"/>
  <c r="F568" i="20"/>
  <c r="F567" i="20"/>
  <c r="F566" i="20"/>
  <c r="F565" i="20"/>
  <c r="F564" i="20"/>
  <c r="F563" i="20"/>
  <c r="F562" i="20"/>
  <c r="F561" i="20"/>
  <c r="F560" i="20"/>
  <c r="F559" i="20"/>
  <c r="F558" i="20"/>
  <c r="F557" i="20"/>
  <c r="F556" i="20"/>
  <c r="F555" i="20"/>
  <c r="F554" i="20"/>
  <c r="F553" i="20"/>
  <c r="F552" i="20"/>
  <c r="F551" i="20"/>
  <c r="F550" i="20"/>
  <c r="F549" i="20"/>
  <c r="F548" i="20"/>
  <c r="F547" i="20"/>
  <c r="F546" i="20"/>
  <c r="F545" i="20"/>
  <c r="F544" i="20"/>
  <c r="F543" i="20"/>
  <c r="F542" i="20"/>
  <c r="F541" i="20"/>
  <c r="F540" i="20"/>
  <c r="F539" i="20"/>
  <c r="F538" i="20"/>
  <c r="F537" i="20"/>
  <c r="F536" i="20"/>
  <c r="F535" i="20"/>
  <c r="F534" i="20"/>
  <c r="F533" i="20"/>
  <c r="F532" i="20"/>
  <c r="F531" i="20"/>
  <c r="F530" i="20"/>
  <c r="F529" i="20"/>
  <c r="F528" i="20"/>
  <c r="F527" i="20"/>
  <c r="F526" i="20"/>
  <c r="F525" i="20"/>
  <c r="F524" i="20"/>
  <c r="F523" i="20"/>
  <c r="F522" i="20"/>
  <c r="F521" i="20"/>
  <c r="F520" i="20"/>
  <c r="F519" i="20"/>
  <c r="F518" i="20"/>
  <c r="F517" i="20"/>
  <c r="F516" i="20"/>
  <c r="F515" i="20"/>
  <c r="F514" i="20"/>
  <c r="F513" i="20"/>
  <c r="F512" i="20"/>
  <c r="F511" i="20"/>
  <c r="F510" i="20"/>
  <c r="F509" i="20"/>
  <c r="F508" i="20"/>
  <c r="F507" i="20"/>
  <c r="F506" i="20"/>
  <c r="F505" i="20"/>
  <c r="F504" i="20"/>
  <c r="F503" i="20"/>
  <c r="F502" i="20"/>
  <c r="F501" i="20"/>
  <c r="F500" i="20"/>
  <c r="F499" i="20"/>
  <c r="F498" i="20"/>
  <c r="F497" i="20"/>
  <c r="F496" i="20"/>
  <c r="F495" i="20"/>
  <c r="F494" i="20"/>
  <c r="F493" i="20"/>
  <c r="F492" i="20"/>
  <c r="F491" i="20"/>
  <c r="F490" i="20"/>
  <c r="F489" i="20"/>
  <c r="F488" i="20"/>
  <c r="F487" i="20"/>
  <c r="F486" i="20"/>
  <c r="F485" i="20"/>
  <c r="F484" i="20"/>
  <c r="F483" i="20"/>
  <c r="F482" i="20"/>
  <c r="F481" i="20"/>
  <c r="F480" i="20"/>
  <c r="F479" i="20"/>
  <c r="F478" i="20"/>
  <c r="F477" i="20"/>
  <c r="F476" i="20"/>
  <c r="F475" i="20"/>
  <c r="F474" i="20"/>
  <c r="F473" i="20"/>
  <c r="F472" i="20"/>
  <c r="F471" i="20"/>
  <c r="F470" i="20"/>
  <c r="F469" i="20"/>
  <c r="F468" i="20"/>
  <c r="F467" i="20"/>
  <c r="F466" i="20"/>
  <c r="F465" i="20"/>
  <c r="F464" i="20"/>
  <c r="F463" i="20"/>
  <c r="F462" i="20"/>
  <c r="F461" i="20"/>
  <c r="F460" i="20"/>
  <c r="F459" i="20"/>
  <c r="F458" i="20"/>
  <c r="F457" i="20"/>
  <c r="F456" i="20"/>
  <c r="F455" i="20"/>
  <c r="F454" i="20"/>
  <c r="F453" i="20"/>
  <c r="F452" i="20"/>
  <c r="F451" i="20"/>
  <c r="F450" i="20"/>
  <c r="F449" i="20"/>
  <c r="F448" i="20"/>
  <c r="F447" i="20"/>
  <c r="F446" i="20"/>
  <c r="F445" i="20"/>
  <c r="F444" i="20"/>
  <c r="F443" i="20"/>
  <c r="F442" i="20"/>
  <c r="F441" i="20"/>
  <c r="F440" i="20"/>
  <c r="F439" i="20"/>
  <c r="F438" i="20"/>
  <c r="F437" i="20"/>
  <c r="F436" i="20"/>
  <c r="F435" i="20"/>
  <c r="F434" i="20"/>
  <c r="F433" i="20"/>
  <c r="F432" i="20"/>
  <c r="F431" i="20"/>
  <c r="F430" i="20"/>
  <c r="F429" i="20"/>
  <c r="F428" i="20"/>
  <c r="F427" i="20"/>
  <c r="F426" i="20"/>
  <c r="F425" i="20"/>
  <c r="F424" i="20"/>
  <c r="F423" i="20"/>
  <c r="F422" i="20"/>
  <c r="F421" i="20"/>
  <c r="F420" i="20"/>
  <c r="F419" i="20"/>
  <c r="F418" i="20"/>
  <c r="F417" i="20"/>
  <c r="F416" i="20"/>
  <c r="F415" i="20"/>
  <c r="F414" i="20"/>
  <c r="F413" i="20"/>
  <c r="F412" i="20"/>
  <c r="F411" i="20"/>
  <c r="F410" i="20"/>
  <c r="F409" i="20"/>
  <c r="F408" i="20"/>
  <c r="F407" i="20"/>
  <c r="F406" i="20"/>
  <c r="F405" i="20"/>
  <c r="F404" i="20"/>
  <c r="F403" i="20"/>
  <c r="F402"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A34" i="10" l="1"/>
  <c r="B616" i="20"/>
  <c r="A35" i="10" l="1"/>
  <c r="A609" i="20"/>
  <c r="B609" i="20"/>
  <c r="A610" i="20"/>
  <c r="B610" i="20"/>
  <c r="A611" i="20"/>
  <c r="B611" i="20"/>
  <c r="A612" i="20"/>
  <c r="B612" i="20"/>
  <c r="A613" i="20"/>
  <c r="B613" i="20"/>
  <c r="A614" i="20"/>
  <c r="B614" i="20"/>
  <c r="A615" i="20"/>
  <c r="B615" i="20"/>
  <c r="A616" i="20"/>
  <c r="A617" i="20"/>
  <c r="B617" i="20"/>
  <c r="A618" i="20"/>
  <c r="B618" i="20"/>
  <c r="A619" i="20"/>
  <c r="B619" i="20"/>
  <c r="A620" i="20"/>
  <c r="B620" i="20"/>
  <c r="A621" i="20"/>
  <c r="B621" i="20"/>
  <c r="A622" i="20"/>
  <c r="B622" i="20"/>
  <c r="A623" i="20"/>
  <c r="B623" i="20"/>
  <c r="A624" i="20"/>
  <c r="B624" i="20"/>
  <c r="A625" i="20"/>
  <c r="B625" i="20"/>
  <c r="A626" i="20"/>
  <c r="B626" i="20"/>
  <c r="A627" i="20"/>
  <c r="B627" i="20"/>
  <c r="A628" i="20"/>
  <c r="B628" i="20"/>
  <c r="A629" i="20"/>
  <c r="B629" i="20"/>
  <c r="A630" i="20"/>
  <c r="B630" i="20"/>
  <c r="A631" i="20"/>
  <c r="B631" i="20"/>
  <c r="A632" i="20"/>
  <c r="B632" i="20"/>
  <c r="A633" i="20"/>
  <c r="B633" i="20"/>
  <c r="A634" i="20"/>
  <c r="B634" i="20"/>
  <c r="A635" i="20"/>
  <c r="B635" i="20"/>
  <c r="A636" i="20"/>
  <c r="B636" i="20"/>
  <c r="A637" i="20"/>
  <c r="B637" i="20"/>
  <c r="A638" i="20"/>
  <c r="B638" i="20"/>
  <c r="A639" i="20"/>
  <c r="B639" i="20"/>
  <c r="A640" i="20"/>
  <c r="B640" i="20"/>
  <c r="A641" i="20"/>
  <c r="B641" i="20"/>
  <c r="A642" i="20"/>
  <c r="B642" i="20"/>
  <c r="A643" i="20"/>
  <c r="B643" i="20"/>
  <c r="A644" i="20"/>
  <c r="B644" i="20"/>
  <c r="A36" i="10" l="1"/>
  <c r="AE171" i="20"/>
  <c r="W171" i="20"/>
  <c r="O171" i="20"/>
  <c r="H171" i="20"/>
  <c r="AF149" i="20"/>
  <c r="X149" i="20"/>
  <c r="P149" i="20"/>
  <c r="I149" i="20"/>
  <c r="AD171" i="20"/>
  <c r="V171" i="20"/>
  <c r="N171" i="20"/>
  <c r="G171" i="20"/>
  <c r="AE149" i="20"/>
  <c r="W149" i="20"/>
  <c r="O149" i="20"/>
  <c r="H149" i="20"/>
  <c r="AC171" i="20"/>
  <c r="U171" i="20"/>
  <c r="M171" i="20"/>
  <c r="AD149" i="20"/>
  <c r="V149" i="20"/>
  <c r="N149" i="20"/>
  <c r="G149" i="20"/>
  <c r="AB171" i="20"/>
  <c r="T171" i="20"/>
  <c r="L171" i="20"/>
  <c r="AC149" i="20"/>
  <c r="U149" i="20"/>
  <c r="M149" i="20"/>
  <c r="AA171" i="20"/>
  <c r="S171" i="20"/>
  <c r="AI171" i="20"/>
  <c r="AB149" i="20"/>
  <c r="T149" i="20"/>
  <c r="L149" i="20"/>
  <c r="AH171" i="20"/>
  <c r="Z171" i="20"/>
  <c r="R171" i="20"/>
  <c r="K171" i="20"/>
  <c r="AA149" i="20"/>
  <c r="S149" i="20"/>
  <c r="AI149" i="20"/>
  <c r="AG171" i="20"/>
  <c r="Y171" i="20"/>
  <c r="Q171" i="20"/>
  <c r="J171" i="20"/>
  <c r="AH149" i="20"/>
  <c r="Z149" i="20"/>
  <c r="R149" i="20"/>
  <c r="K149" i="20"/>
  <c r="AF171" i="20"/>
  <c r="X171" i="20"/>
  <c r="P171" i="20"/>
  <c r="I171" i="20"/>
  <c r="AG149" i="20"/>
  <c r="Y149" i="20"/>
  <c r="Q149" i="20"/>
  <c r="J149" i="20"/>
  <c r="AD127" i="20"/>
  <c r="V127" i="20"/>
  <c r="N127" i="20"/>
  <c r="G127" i="20"/>
  <c r="AC127" i="20"/>
  <c r="U127" i="20"/>
  <c r="M127" i="20"/>
  <c r="AB127" i="20"/>
  <c r="T127" i="20"/>
  <c r="L127" i="20"/>
  <c r="AA127" i="20"/>
  <c r="S127" i="20"/>
  <c r="AI127" i="20"/>
  <c r="AH127" i="20"/>
  <c r="Z127" i="20"/>
  <c r="R127" i="20"/>
  <c r="K127" i="20"/>
  <c r="AG127" i="20"/>
  <c r="Y127" i="20"/>
  <c r="Q127" i="20"/>
  <c r="J127" i="20"/>
  <c r="AF127" i="20"/>
  <c r="X127" i="20"/>
  <c r="P127" i="20"/>
  <c r="I127" i="20"/>
  <c r="AE127" i="20"/>
  <c r="W127" i="20"/>
  <c r="O127" i="20"/>
  <c r="H127" i="20"/>
  <c r="AA105" i="20"/>
  <c r="S105" i="20"/>
  <c r="AI105" i="20"/>
  <c r="AB83" i="20"/>
  <c r="T83" i="20"/>
  <c r="L83" i="20"/>
  <c r="AH105" i="20"/>
  <c r="Z105" i="20"/>
  <c r="R105" i="20"/>
  <c r="K105" i="20"/>
  <c r="AA83" i="20"/>
  <c r="S83" i="20"/>
  <c r="AI83" i="20"/>
  <c r="AG105" i="20"/>
  <c r="Y105" i="20"/>
  <c r="Q105" i="20"/>
  <c r="J105" i="20"/>
  <c r="AH83" i="20"/>
  <c r="Z83" i="20"/>
  <c r="R83" i="20"/>
  <c r="K83" i="20"/>
  <c r="AF105" i="20"/>
  <c r="X105" i="20"/>
  <c r="P105" i="20"/>
  <c r="I105" i="20"/>
  <c r="AG83" i="20"/>
  <c r="Y83" i="20"/>
  <c r="Q83" i="20"/>
  <c r="J83" i="20"/>
  <c r="AE105" i="20"/>
  <c r="W105" i="20"/>
  <c r="O105" i="20"/>
  <c r="H105" i="20"/>
  <c r="AF83" i="20"/>
  <c r="X83" i="20"/>
  <c r="P83" i="20"/>
  <c r="I83" i="20"/>
  <c r="AD105" i="20"/>
  <c r="V105" i="20"/>
  <c r="N105" i="20"/>
  <c r="G105" i="20"/>
  <c r="AE83" i="20"/>
  <c r="W83" i="20"/>
  <c r="O83" i="20"/>
  <c r="H83" i="20"/>
  <c r="AC105" i="20"/>
  <c r="U105" i="20"/>
  <c r="M105" i="20"/>
  <c r="AD83" i="20"/>
  <c r="V83" i="20"/>
  <c r="N83" i="20"/>
  <c r="G83" i="20"/>
  <c r="AB105" i="20"/>
  <c r="T105" i="20"/>
  <c r="L105" i="20"/>
  <c r="AC83" i="20"/>
  <c r="U83" i="20"/>
  <c r="M83" i="20"/>
  <c r="AE61" i="20"/>
  <c r="W61" i="20"/>
  <c r="O61" i="20"/>
  <c r="H61" i="20"/>
  <c r="AD61" i="20"/>
  <c r="V61" i="20"/>
  <c r="N61" i="20"/>
  <c r="G61" i="20"/>
  <c r="AC61" i="20"/>
  <c r="U61" i="20"/>
  <c r="M61" i="20"/>
  <c r="AB61" i="20"/>
  <c r="T61" i="20"/>
  <c r="L61" i="20"/>
  <c r="AA61" i="20"/>
  <c r="S61" i="20"/>
  <c r="AI61" i="20"/>
  <c r="AH61" i="20"/>
  <c r="Z61" i="20"/>
  <c r="R61" i="20"/>
  <c r="K61" i="20"/>
  <c r="AG61" i="20"/>
  <c r="Y61" i="20"/>
  <c r="Q61" i="20"/>
  <c r="J61" i="20"/>
  <c r="AF61" i="20"/>
  <c r="X61" i="20"/>
  <c r="P61" i="20"/>
  <c r="I61" i="20"/>
  <c r="AE39" i="20"/>
  <c r="W39" i="20"/>
  <c r="O39" i="20"/>
  <c r="H39" i="20"/>
  <c r="P39" i="20"/>
  <c r="AD39" i="20"/>
  <c r="V39" i="20"/>
  <c r="N39" i="20"/>
  <c r="G39" i="20"/>
  <c r="AC39" i="20"/>
  <c r="U39" i="20"/>
  <c r="M39" i="20"/>
  <c r="AB39" i="20"/>
  <c r="T39" i="20"/>
  <c r="L39" i="20"/>
  <c r="AA39" i="20"/>
  <c r="S39" i="20"/>
  <c r="AI39" i="20"/>
  <c r="AF39" i="20"/>
  <c r="AH39" i="20"/>
  <c r="Z39" i="20"/>
  <c r="R39" i="20"/>
  <c r="K39" i="20"/>
  <c r="X39" i="20"/>
  <c r="AG39" i="20"/>
  <c r="Y39" i="20"/>
  <c r="Q39" i="20"/>
  <c r="J39" i="20"/>
  <c r="I39" i="20"/>
  <c r="A37" i="10" l="1"/>
  <c r="A38" i="10" l="1"/>
  <c r="A39" i="10" l="1"/>
  <c r="B575" i="20"/>
  <c r="B576" i="20"/>
  <c r="B577" i="20"/>
  <c r="B578" i="20"/>
  <c r="B579" i="20"/>
  <c r="B580" i="20"/>
  <c r="B581" i="20"/>
  <c r="B582" i="20"/>
  <c r="B583" i="20"/>
  <c r="B584" i="20"/>
  <c r="B585" i="20"/>
  <c r="B586" i="20"/>
  <c r="B587" i="20"/>
  <c r="B588" i="20"/>
  <c r="B589" i="20"/>
  <c r="B590" i="20"/>
  <c r="B591" i="20"/>
  <c r="B592" i="20"/>
  <c r="B593" i="20"/>
  <c r="B594" i="20"/>
  <c r="B595" i="20"/>
  <c r="B596" i="20"/>
  <c r="B597" i="20"/>
  <c r="B598" i="20"/>
  <c r="B599" i="20"/>
  <c r="B600" i="20"/>
  <c r="B601" i="20"/>
  <c r="B602" i="20"/>
  <c r="B603" i="20"/>
  <c r="B604" i="20"/>
  <c r="B605" i="20"/>
  <c r="B606" i="20"/>
  <c r="B607" i="20"/>
  <c r="B608" i="20"/>
  <c r="A575" i="20"/>
  <c r="A576" i="20"/>
  <c r="A577" i="20"/>
  <c r="A578" i="20"/>
  <c r="A579" i="20"/>
  <c r="A580" i="20"/>
  <c r="A581" i="20"/>
  <c r="A582" i="20"/>
  <c r="A583" i="20"/>
  <c r="A584" i="20"/>
  <c r="A585" i="20"/>
  <c r="A586" i="20"/>
  <c r="A587" i="20"/>
  <c r="A588" i="20"/>
  <c r="A589" i="20"/>
  <c r="A590" i="20"/>
  <c r="A591" i="20"/>
  <c r="A592" i="20"/>
  <c r="A593" i="20"/>
  <c r="A594" i="20"/>
  <c r="A595" i="20"/>
  <c r="A596" i="20"/>
  <c r="A597" i="20"/>
  <c r="A598" i="20"/>
  <c r="A599" i="20"/>
  <c r="A600" i="20"/>
  <c r="A601" i="20"/>
  <c r="A602" i="20"/>
  <c r="A603" i="20"/>
  <c r="A604" i="20"/>
  <c r="A605" i="20"/>
  <c r="A606" i="20"/>
  <c r="A607" i="20"/>
  <c r="A608" i="20"/>
  <c r="A40" i="10" l="1"/>
  <c r="AB170" i="20"/>
  <c r="T170" i="20"/>
  <c r="L170" i="20"/>
  <c r="AC148" i="20"/>
  <c r="U148" i="20"/>
  <c r="M148" i="20"/>
  <c r="AA170" i="20"/>
  <c r="S170" i="20"/>
  <c r="AI170" i="20"/>
  <c r="AB148" i="20"/>
  <c r="T148" i="20"/>
  <c r="L148" i="20"/>
  <c r="AH170" i="20"/>
  <c r="Z170" i="20"/>
  <c r="R170" i="20"/>
  <c r="K170" i="20"/>
  <c r="AA148" i="20"/>
  <c r="S148" i="20"/>
  <c r="AI148" i="20"/>
  <c r="AG170" i="20"/>
  <c r="Y170" i="20"/>
  <c r="Q170" i="20"/>
  <c r="J170" i="20"/>
  <c r="AH148" i="20"/>
  <c r="Z148" i="20"/>
  <c r="R148" i="20"/>
  <c r="K148" i="20"/>
  <c r="AF170" i="20"/>
  <c r="X170" i="20"/>
  <c r="P170" i="20"/>
  <c r="I170" i="20"/>
  <c r="AG148" i="20"/>
  <c r="Y148" i="20"/>
  <c r="Q148" i="20"/>
  <c r="J148" i="20"/>
  <c r="AE170" i="20"/>
  <c r="W170" i="20"/>
  <c r="O170" i="20"/>
  <c r="H170" i="20"/>
  <c r="AF148" i="20"/>
  <c r="X148" i="20"/>
  <c r="P148" i="20"/>
  <c r="I148" i="20"/>
  <c r="AD170" i="20"/>
  <c r="V170" i="20"/>
  <c r="N170" i="20"/>
  <c r="G170" i="20"/>
  <c r="AE148" i="20"/>
  <c r="W148" i="20"/>
  <c r="O148" i="20"/>
  <c r="H148" i="20"/>
  <c r="AC170" i="20"/>
  <c r="U170" i="20"/>
  <c r="M170" i="20"/>
  <c r="AD148" i="20"/>
  <c r="V148" i="20"/>
  <c r="N148" i="20"/>
  <c r="G148" i="20"/>
  <c r="AA126" i="20"/>
  <c r="S126" i="20"/>
  <c r="AI126" i="20"/>
  <c r="AH126" i="20"/>
  <c r="Z126" i="20"/>
  <c r="R126" i="20"/>
  <c r="K126" i="20"/>
  <c r="AG126" i="20"/>
  <c r="Y126" i="20"/>
  <c r="Q126" i="20"/>
  <c r="J126" i="20"/>
  <c r="AF126" i="20"/>
  <c r="X126" i="20"/>
  <c r="P126" i="20"/>
  <c r="I126" i="20"/>
  <c r="AE126" i="20"/>
  <c r="W126" i="20"/>
  <c r="O126" i="20"/>
  <c r="H126" i="20"/>
  <c r="AD126" i="20"/>
  <c r="V126" i="20"/>
  <c r="N126" i="20"/>
  <c r="G126" i="20"/>
  <c r="AC126" i="20"/>
  <c r="U126" i="20"/>
  <c r="M126" i="20"/>
  <c r="AB126" i="20"/>
  <c r="T126" i="20"/>
  <c r="L126" i="20"/>
  <c r="AF104" i="20"/>
  <c r="X104" i="20"/>
  <c r="P104" i="20"/>
  <c r="I104" i="20"/>
  <c r="AG82" i="20"/>
  <c r="Y82" i="20"/>
  <c r="Q82" i="20"/>
  <c r="J82" i="20"/>
  <c r="AE104" i="20"/>
  <c r="W104" i="20"/>
  <c r="O104" i="20"/>
  <c r="H104" i="20"/>
  <c r="AF82" i="20"/>
  <c r="X82" i="20"/>
  <c r="P82" i="20"/>
  <c r="I82" i="20"/>
  <c r="AD104" i="20"/>
  <c r="V104" i="20"/>
  <c r="N104" i="20"/>
  <c r="G104" i="20"/>
  <c r="AE82" i="20"/>
  <c r="W82" i="20"/>
  <c r="O82" i="20"/>
  <c r="AC104" i="20"/>
  <c r="U104" i="20"/>
  <c r="M104" i="20"/>
  <c r="AD82" i="20"/>
  <c r="V82" i="20"/>
  <c r="N82" i="20"/>
  <c r="G82" i="20"/>
  <c r="AB104" i="20"/>
  <c r="T104" i="20"/>
  <c r="L104" i="20"/>
  <c r="AC82" i="20"/>
  <c r="U82" i="20"/>
  <c r="M82" i="20"/>
  <c r="AA104" i="20"/>
  <c r="S104" i="20"/>
  <c r="AI104" i="20"/>
  <c r="AB82" i="20"/>
  <c r="T82" i="20"/>
  <c r="AH104" i="20"/>
  <c r="Z104" i="20"/>
  <c r="R104" i="20"/>
  <c r="K104" i="20"/>
  <c r="AA82" i="20"/>
  <c r="S82" i="20"/>
  <c r="AG104" i="20"/>
  <c r="Y104" i="20"/>
  <c r="Q104" i="20"/>
  <c r="J104" i="20"/>
  <c r="AH82" i="20"/>
  <c r="Z82" i="20"/>
  <c r="R82" i="20"/>
  <c r="K82" i="20"/>
  <c r="AB60" i="20"/>
  <c r="T60" i="20"/>
  <c r="L60" i="20"/>
  <c r="AA60" i="20"/>
  <c r="S60" i="20"/>
  <c r="AI60" i="20"/>
  <c r="AH60" i="20"/>
  <c r="Z60" i="20"/>
  <c r="R60" i="20"/>
  <c r="K60" i="20"/>
  <c r="AG60" i="20"/>
  <c r="Y60" i="20"/>
  <c r="Q60" i="20"/>
  <c r="J60" i="20"/>
  <c r="L82" i="20"/>
  <c r="AF60" i="20"/>
  <c r="X60" i="20"/>
  <c r="P60" i="20"/>
  <c r="I60" i="20"/>
  <c r="AI82" i="20"/>
  <c r="AE60" i="20"/>
  <c r="W60" i="20"/>
  <c r="O60" i="20"/>
  <c r="H60" i="20"/>
  <c r="H82" i="20"/>
  <c r="AD60" i="20"/>
  <c r="V60" i="20"/>
  <c r="N60" i="20"/>
  <c r="G60" i="20"/>
  <c r="AC60" i="20"/>
  <c r="U60" i="20"/>
  <c r="M60" i="20"/>
  <c r="AB38" i="20"/>
  <c r="T38" i="20"/>
  <c r="L38" i="20"/>
  <c r="AA38" i="20"/>
  <c r="S38" i="20"/>
  <c r="AI38" i="20"/>
  <c r="AC38" i="20"/>
  <c r="AH38" i="20"/>
  <c r="Z38" i="20"/>
  <c r="R38" i="20"/>
  <c r="K38" i="20"/>
  <c r="U38" i="20"/>
  <c r="AG38" i="20"/>
  <c r="Y38" i="20"/>
  <c r="Q38" i="20"/>
  <c r="J38" i="20"/>
  <c r="M38" i="20"/>
  <c r="AF38" i="20"/>
  <c r="X38" i="20"/>
  <c r="P38" i="20"/>
  <c r="I38" i="20"/>
  <c r="AE38" i="20"/>
  <c r="W38" i="20"/>
  <c r="O38" i="20"/>
  <c r="H38" i="20"/>
  <c r="AD38" i="20"/>
  <c r="V38" i="20"/>
  <c r="N38" i="20"/>
  <c r="G38" i="20"/>
  <c r="A238" i="20"/>
  <c r="B238" i="20"/>
  <c r="A41" i="10" l="1"/>
  <c r="A536" i="20"/>
  <c r="B536" i="20"/>
  <c r="A537" i="20"/>
  <c r="B537" i="20"/>
  <c r="A538" i="20"/>
  <c r="B538" i="20"/>
  <c r="A539" i="20"/>
  <c r="B539" i="20"/>
  <c r="A540" i="20"/>
  <c r="B540" i="20"/>
  <c r="A541" i="20"/>
  <c r="B541" i="20"/>
  <c r="A542" i="20"/>
  <c r="B542" i="20"/>
  <c r="A543" i="20"/>
  <c r="B543" i="20"/>
  <c r="A544" i="20"/>
  <c r="B544" i="20"/>
  <c r="A545" i="20"/>
  <c r="B545" i="20"/>
  <c r="A546" i="20"/>
  <c r="B546" i="20"/>
  <c r="A547" i="20"/>
  <c r="B547" i="20"/>
  <c r="A548" i="20"/>
  <c r="B548" i="20"/>
  <c r="A549" i="20"/>
  <c r="B549" i="20"/>
  <c r="A550" i="20"/>
  <c r="B550" i="20"/>
  <c r="A551" i="20"/>
  <c r="B551" i="20"/>
  <c r="A552" i="20"/>
  <c r="B552" i="20"/>
  <c r="A553" i="20"/>
  <c r="B553" i="20"/>
  <c r="A554" i="20"/>
  <c r="B554" i="20"/>
  <c r="A555" i="20"/>
  <c r="B555" i="20"/>
  <c r="A556" i="20"/>
  <c r="B556" i="20"/>
  <c r="A557" i="20"/>
  <c r="B557" i="20"/>
  <c r="A558" i="20"/>
  <c r="B558" i="20"/>
  <c r="A559" i="20"/>
  <c r="B559" i="20"/>
  <c r="A560" i="20"/>
  <c r="B560" i="20"/>
  <c r="A561" i="20"/>
  <c r="B561" i="20"/>
  <c r="A562" i="20"/>
  <c r="B562" i="20"/>
  <c r="A563" i="20"/>
  <c r="B563" i="20"/>
  <c r="A564" i="20"/>
  <c r="B564" i="20"/>
  <c r="A565" i="20"/>
  <c r="B565" i="20"/>
  <c r="A566" i="20"/>
  <c r="B566" i="20"/>
  <c r="A567" i="20"/>
  <c r="B567" i="20"/>
  <c r="A568" i="20"/>
  <c r="B568" i="20"/>
  <c r="A569" i="20"/>
  <c r="B569" i="20"/>
  <c r="A570" i="20"/>
  <c r="B570" i="20"/>
  <c r="A571" i="20"/>
  <c r="B571" i="20"/>
  <c r="A572" i="20"/>
  <c r="B572" i="20"/>
  <c r="A573" i="20"/>
  <c r="B573" i="20"/>
  <c r="A574" i="20"/>
  <c r="B574" i="20"/>
  <c r="A42" i="10" l="1"/>
  <c r="AG169" i="20"/>
  <c r="Y169" i="20"/>
  <c r="Q169" i="20"/>
  <c r="J169" i="20"/>
  <c r="AH147" i="20"/>
  <c r="Z147" i="20"/>
  <c r="R147" i="20"/>
  <c r="K147" i="20"/>
  <c r="AF169" i="20"/>
  <c r="X169" i="20"/>
  <c r="P169" i="20"/>
  <c r="I169" i="20"/>
  <c r="AG147" i="20"/>
  <c r="Y147" i="20"/>
  <c r="Q147" i="20"/>
  <c r="J147" i="20"/>
  <c r="AE169" i="20"/>
  <c r="W169" i="20"/>
  <c r="O169" i="20"/>
  <c r="H169" i="20"/>
  <c r="AF147" i="20"/>
  <c r="X147" i="20"/>
  <c r="P147" i="20"/>
  <c r="I147" i="20"/>
  <c r="AD169" i="20"/>
  <c r="V169" i="20"/>
  <c r="N169" i="20"/>
  <c r="G169" i="20"/>
  <c r="AE147" i="20"/>
  <c r="W147" i="20"/>
  <c r="O147" i="20"/>
  <c r="H147" i="20"/>
  <c r="AC169" i="20"/>
  <c r="U169" i="20"/>
  <c r="M169" i="20"/>
  <c r="AD147" i="20"/>
  <c r="V147" i="20"/>
  <c r="N147" i="20"/>
  <c r="G147" i="20"/>
  <c r="AB169" i="20"/>
  <c r="T169" i="20"/>
  <c r="L169" i="20"/>
  <c r="AC147" i="20"/>
  <c r="U147" i="20"/>
  <c r="M147" i="20"/>
  <c r="AA169" i="20"/>
  <c r="S169" i="20"/>
  <c r="AI169" i="20"/>
  <c r="AB147" i="20"/>
  <c r="T147" i="20"/>
  <c r="L147" i="20"/>
  <c r="AH169" i="20"/>
  <c r="Z169" i="20"/>
  <c r="R169" i="20"/>
  <c r="K169" i="20"/>
  <c r="AA147" i="20"/>
  <c r="S147" i="20"/>
  <c r="AI147" i="20"/>
  <c r="AF125" i="20"/>
  <c r="X125" i="20"/>
  <c r="P125" i="20"/>
  <c r="I125" i="20"/>
  <c r="AE125" i="20"/>
  <c r="W125" i="20"/>
  <c r="O125" i="20"/>
  <c r="H125" i="20"/>
  <c r="AD125" i="20"/>
  <c r="V125" i="20"/>
  <c r="N125" i="20"/>
  <c r="G125" i="20"/>
  <c r="AC125" i="20"/>
  <c r="U125" i="20"/>
  <c r="M125" i="20"/>
  <c r="AB125" i="20"/>
  <c r="T125" i="20"/>
  <c r="L125" i="20"/>
  <c r="AA125" i="20"/>
  <c r="S125" i="20"/>
  <c r="AI125" i="20"/>
  <c r="AH125" i="20"/>
  <c r="Z125" i="20"/>
  <c r="R125" i="20"/>
  <c r="K125" i="20"/>
  <c r="AG125" i="20"/>
  <c r="Y125" i="20"/>
  <c r="Q125" i="20"/>
  <c r="J125" i="20"/>
  <c r="AC103" i="20"/>
  <c r="U103" i="20"/>
  <c r="M103" i="20"/>
  <c r="AB103" i="20"/>
  <c r="T103" i="20"/>
  <c r="L103" i="20"/>
  <c r="AA103" i="20"/>
  <c r="S103" i="20"/>
  <c r="AI103" i="20"/>
  <c r="AH103" i="20"/>
  <c r="Z103" i="20"/>
  <c r="R103" i="20"/>
  <c r="K103" i="20"/>
  <c r="AG103" i="20"/>
  <c r="Y103" i="20"/>
  <c r="Q103" i="20"/>
  <c r="J103" i="20"/>
  <c r="AF103" i="20"/>
  <c r="X103" i="20"/>
  <c r="P103" i="20"/>
  <c r="I103" i="20"/>
  <c r="AE103" i="20"/>
  <c r="W103" i="20"/>
  <c r="O103" i="20"/>
  <c r="H103" i="20"/>
  <c r="AD103" i="20"/>
  <c r="V103" i="20"/>
  <c r="N103" i="20"/>
  <c r="G103" i="20"/>
  <c r="AG81" i="20"/>
  <c r="Y81" i="20"/>
  <c r="Q81" i="20"/>
  <c r="J81" i="20"/>
  <c r="AG59" i="20"/>
  <c r="Y59" i="20"/>
  <c r="Q59" i="20"/>
  <c r="J59" i="20"/>
  <c r="AF81" i="20"/>
  <c r="X81" i="20"/>
  <c r="P81" i="20"/>
  <c r="I81" i="20"/>
  <c r="AF59" i="20"/>
  <c r="X59" i="20"/>
  <c r="P59" i="20"/>
  <c r="I59" i="20"/>
  <c r="AE81" i="20"/>
  <c r="W81" i="20"/>
  <c r="O81" i="20"/>
  <c r="H81" i="20"/>
  <c r="AE59" i="20"/>
  <c r="W59" i="20"/>
  <c r="O59" i="20"/>
  <c r="H59" i="20"/>
  <c r="AD81" i="20"/>
  <c r="V81" i="20"/>
  <c r="N81" i="20"/>
  <c r="G81" i="20"/>
  <c r="AD59" i="20"/>
  <c r="V59" i="20"/>
  <c r="N59" i="20"/>
  <c r="G59" i="20"/>
  <c r="AC81" i="20"/>
  <c r="U81" i="20"/>
  <c r="M81" i="20"/>
  <c r="AC59" i="20"/>
  <c r="U59" i="20"/>
  <c r="M59" i="20"/>
  <c r="AB81" i="20"/>
  <c r="T81" i="20"/>
  <c r="L81" i="20"/>
  <c r="AB59" i="20"/>
  <c r="T59" i="20"/>
  <c r="L59" i="20"/>
  <c r="AA81" i="20"/>
  <c r="S81" i="20"/>
  <c r="AI81" i="20"/>
  <c r="AA59" i="20"/>
  <c r="S59" i="20"/>
  <c r="AI59" i="20"/>
  <c r="AH81" i="20"/>
  <c r="Z81" i="20"/>
  <c r="R81" i="20"/>
  <c r="K81" i="20"/>
  <c r="AH59" i="20"/>
  <c r="Z59" i="20"/>
  <c r="R59" i="20"/>
  <c r="K59" i="20"/>
  <c r="AG37" i="20"/>
  <c r="Y37" i="20"/>
  <c r="Q37" i="20"/>
  <c r="J37" i="20"/>
  <c r="R37" i="20"/>
  <c r="AF37" i="20"/>
  <c r="X37" i="20"/>
  <c r="P37" i="20"/>
  <c r="I37" i="20"/>
  <c r="K37" i="20"/>
  <c r="AE37" i="20"/>
  <c r="W37" i="20"/>
  <c r="O37" i="20"/>
  <c r="H37" i="20"/>
  <c r="AD37" i="20"/>
  <c r="V37" i="20"/>
  <c r="N37" i="20"/>
  <c r="G37" i="20"/>
  <c r="AC37" i="20"/>
  <c r="U37" i="20"/>
  <c r="M37" i="20"/>
  <c r="Z37" i="20"/>
  <c r="AB37" i="20"/>
  <c r="T37" i="20"/>
  <c r="L37" i="20"/>
  <c r="AH37" i="20"/>
  <c r="AA37" i="20"/>
  <c r="S37" i="20"/>
  <c r="AI37" i="20"/>
  <c r="A450" i="20"/>
  <c r="B450" i="20"/>
  <c r="A451" i="20"/>
  <c r="B451" i="20"/>
  <c r="A452" i="20"/>
  <c r="B452" i="20"/>
  <c r="A453" i="20"/>
  <c r="B453" i="20"/>
  <c r="A454" i="20"/>
  <c r="B454" i="20"/>
  <c r="A455" i="20"/>
  <c r="B455" i="20"/>
  <c r="A456" i="20"/>
  <c r="B456" i="20"/>
  <c r="A457" i="20"/>
  <c r="B457" i="20"/>
  <c r="A458" i="20"/>
  <c r="B458" i="20"/>
  <c r="A459" i="20"/>
  <c r="B459" i="20"/>
  <c r="A460" i="20"/>
  <c r="B460" i="20"/>
  <c r="A461" i="20"/>
  <c r="B461" i="20"/>
  <c r="A462" i="20"/>
  <c r="B462" i="20"/>
  <c r="A463" i="20"/>
  <c r="B463" i="20"/>
  <c r="A464" i="20"/>
  <c r="B464" i="20"/>
  <c r="A465" i="20"/>
  <c r="B465" i="20"/>
  <c r="A466" i="20"/>
  <c r="B466" i="20"/>
  <c r="A467" i="20"/>
  <c r="B467" i="20"/>
  <c r="A468" i="20"/>
  <c r="B468" i="20"/>
  <c r="A469" i="20"/>
  <c r="B469" i="20"/>
  <c r="A470" i="20"/>
  <c r="B470" i="20"/>
  <c r="A471" i="20"/>
  <c r="B471" i="20"/>
  <c r="A472" i="20"/>
  <c r="B472" i="20"/>
  <c r="A473" i="20"/>
  <c r="B473" i="20"/>
  <c r="A474" i="20"/>
  <c r="B474" i="20"/>
  <c r="A475" i="20"/>
  <c r="B475" i="20"/>
  <c r="A476" i="20"/>
  <c r="B476" i="20"/>
  <c r="A477" i="20"/>
  <c r="B477" i="20"/>
  <c r="A478" i="20"/>
  <c r="B478" i="20"/>
  <c r="A479" i="20"/>
  <c r="B479" i="20"/>
  <c r="A480" i="20"/>
  <c r="B480" i="20"/>
  <c r="A481" i="20"/>
  <c r="B481" i="20"/>
  <c r="A482" i="20"/>
  <c r="B482" i="20"/>
  <c r="A483" i="20"/>
  <c r="B483" i="20"/>
  <c r="A484" i="20"/>
  <c r="B484" i="20"/>
  <c r="A485" i="20"/>
  <c r="B485" i="20"/>
  <c r="A486" i="20"/>
  <c r="B486" i="20"/>
  <c r="A487" i="20"/>
  <c r="B487" i="20"/>
  <c r="A488" i="20"/>
  <c r="B488" i="20"/>
  <c r="A489" i="20"/>
  <c r="B489" i="20"/>
  <c r="A490" i="20"/>
  <c r="B490" i="20"/>
  <c r="A491" i="20"/>
  <c r="B491" i="20"/>
  <c r="A492" i="20"/>
  <c r="B492" i="20"/>
  <c r="A493" i="20"/>
  <c r="B493" i="20"/>
  <c r="A494" i="20"/>
  <c r="B494" i="20"/>
  <c r="A495" i="20"/>
  <c r="B495" i="20"/>
  <c r="A496" i="20"/>
  <c r="B496" i="20"/>
  <c r="A497" i="20"/>
  <c r="B497" i="20"/>
  <c r="A498" i="20"/>
  <c r="B498" i="20"/>
  <c r="A499" i="20"/>
  <c r="B499" i="20"/>
  <c r="A500" i="20"/>
  <c r="B500" i="20"/>
  <c r="A501" i="20"/>
  <c r="B501" i="20"/>
  <c r="A502" i="20"/>
  <c r="B502" i="20"/>
  <c r="A503" i="20"/>
  <c r="B503" i="20"/>
  <c r="A504" i="20"/>
  <c r="B504" i="20"/>
  <c r="A505" i="20"/>
  <c r="B505" i="20"/>
  <c r="A506" i="20"/>
  <c r="B506" i="20"/>
  <c r="A507" i="20"/>
  <c r="B507" i="20"/>
  <c r="A508" i="20"/>
  <c r="B508" i="20"/>
  <c r="A509" i="20"/>
  <c r="B509" i="20"/>
  <c r="A510" i="20"/>
  <c r="B510" i="20"/>
  <c r="A511" i="20"/>
  <c r="B511" i="20"/>
  <c r="A512" i="20"/>
  <c r="B512" i="20"/>
  <c r="A513" i="20"/>
  <c r="B513" i="20"/>
  <c r="A514" i="20"/>
  <c r="B514" i="20"/>
  <c r="A515" i="20"/>
  <c r="B515" i="20"/>
  <c r="A516" i="20"/>
  <c r="B516" i="20"/>
  <c r="A517" i="20"/>
  <c r="B517" i="20"/>
  <c r="A518" i="20"/>
  <c r="B518" i="20"/>
  <c r="A519" i="20"/>
  <c r="B519" i="20"/>
  <c r="A520" i="20"/>
  <c r="B520" i="20"/>
  <c r="A521" i="20"/>
  <c r="B521" i="20"/>
  <c r="A522" i="20"/>
  <c r="B522" i="20"/>
  <c r="A523" i="20"/>
  <c r="B523" i="20"/>
  <c r="A524" i="20"/>
  <c r="B524" i="20"/>
  <c r="A525" i="20"/>
  <c r="B525" i="20"/>
  <c r="A526" i="20"/>
  <c r="B526" i="20"/>
  <c r="A527" i="20"/>
  <c r="B527" i="20"/>
  <c r="A528" i="20"/>
  <c r="B528" i="20"/>
  <c r="A529" i="20"/>
  <c r="B529" i="20"/>
  <c r="A530" i="20"/>
  <c r="B530" i="20"/>
  <c r="A531" i="20"/>
  <c r="B531" i="20"/>
  <c r="A532" i="20"/>
  <c r="B532" i="20"/>
  <c r="A533" i="20"/>
  <c r="B533" i="20"/>
  <c r="A534" i="20"/>
  <c r="B534" i="20"/>
  <c r="A535" i="20"/>
  <c r="B535" i="20"/>
  <c r="A362" i="20"/>
  <c r="B362" i="20"/>
  <c r="A363" i="20"/>
  <c r="B363" i="20"/>
  <c r="A364" i="20"/>
  <c r="B364" i="20"/>
  <c r="A365" i="20"/>
  <c r="B365" i="20"/>
  <c r="A366" i="20"/>
  <c r="B366" i="20"/>
  <c r="A367" i="20"/>
  <c r="B367" i="20"/>
  <c r="A368" i="20"/>
  <c r="B368" i="20"/>
  <c r="A369" i="20"/>
  <c r="B369" i="20"/>
  <c r="A370" i="20"/>
  <c r="B370" i="20"/>
  <c r="A371" i="20"/>
  <c r="B371" i="20"/>
  <c r="A372" i="20"/>
  <c r="B372" i="20"/>
  <c r="A373" i="20"/>
  <c r="B373" i="20"/>
  <c r="A374" i="20"/>
  <c r="B374" i="20"/>
  <c r="A375" i="20"/>
  <c r="B375" i="20"/>
  <c r="A376" i="20"/>
  <c r="B376" i="20"/>
  <c r="A377" i="20"/>
  <c r="B377" i="20"/>
  <c r="A378" i="20"/>
  <c r="B378" i="20"/>
  <c r="A379" i="20"/>
  <c r="B379" i="20"/>
  <c r="A380" i="20"/>
  <c r="B380" i="20"/>
  <c r="A381" i="20"/>
  <c r="B381" i="20"/>
  <c r="A382" i="20"/>
  <c r="B382" i="20"/>
  <c r="A383" i="20"/>
  <c r="B383" i="20"/>
  <c r="A384" i="20"/>
  <c r="B384" i="20"/>
  <c r="A385" i="20"/>
  <c r="B385" i="20"/>
  <c r="A386" i="20"/>
  <c r="B386" i="20"/>
  <c r="A387" i="20"/>
  <c r="B387" i="20"/>
  <c r="A388" i="20"/>
  <c r="B388" i="20"/>
  <c r="A389" i="20"/>
  <c r="B389" i="20"/>
  <c r="A390" i="20"/>
  <c r="B390" i="20"/>
  <c r="A391" i="20"/>
  <c r="B391" i="20"/>
  <c r="A392" i="20"/>
  <c r="B392" i="20"/>
  <c r="A393" i="20"/>
  <c r="B393" i="20"/>
  <c r="A394" i="20"/>
  <c r="B394" i="20"/>
  <c r="A395" i="20"/>
  <c r="B395" i="20"/>
  <c r="A396" i="20"/>
  <c r="B396" i="20"/>
  <c r="A397" i="20"/>
  <c r="B397" i="20"/>
  <c r="A398" i="20"/>
  <c r="B398" i="20"/>
  <c r="A399" i="20"/>
  <c r="B399" i="20"/>
  <c r="A400" i="20"/>
  <c r="B400" i="20"/>
  <c r="A401" i="20"/>
  <c r="B401" i="20"/>
  <c r="A402" i="20"/>
  <c r="B402" i="20"/>
  <c r="A403" i="20"/>
  <c r="B403" i="20"/>
  <c r="A404" i="20"/>
  <c r="B404" i="20"/>
  <c r="A405" i="20"/>
  <c r="B405" i="20"/>
  <c r="A406" i="20"/>
  <c r="B406" i="20"/>
  <c r="A407" i="20"/>
  <c r="B407" i="20"/>
  <c r="A408" i="20"/>
  <c r="B408" i="20"/>
  <c r="A409" i="20"/>
  <c r="B409" i="20"/>
  <c r="A410" i="20"/>
  <c r="B410" i="20"/>
  <c r="A411" i="20"/>
  <c r="B411" i="20"/>
  <c r="A412" i="20"/>
  <c r="B412" i="20"/>
  <c r="A413" i="20"/>
  <c r="B413" i="20"/>
  <c r="A414" i="20"/>
  <c r="B414" i="20"/>
  <c r="A415" i="20"/>
  <c r="B415" i="20"/>
  <c r="A416" i="20"/>
  <c r="B416" i="20"/>
  <c r="A417" i="20"/>
  <c r="B417" i="20"/>
  <c r="A418" i="20"/>
  <c r="B418" i="20"/>
  <c r="A419" i="20"/>
  <c r="B419" i="20"/>
  <c r="A420" i="20"/>
  <c r="B420" i="20"/>
  <c r="A421" i="20"/>
  <c r="B421" i="20"/>
  <c r="A422" i="20"/>
  <c r="B422" i="20"/>
  <c r="A423" i="20"/>
  <c r="B423" i="20"/>
  <c r="A424" i="20"/>
  <c r="B424" i="20"/>
  <c r="A425" i="20"/>
  <c r="B425" i="20"/>
  <c r="A426" i="20"/>
  <c r="B426" i="20"/>
  <c r="A427" i="20"/>
  <c r="B427" i="20"/>
  <c r="A428" i="20"/>
  <c r="B428" i="20"/>
  <c r="A429" i="20"/>
  <c r="B429" i="20"/>
  <c r="A430" i="20"/>
  <c r="B430" i="20"/>
  <c r="A431" i="20"/>
  <c r="B431" i="20"/>
  <c r="A432" i="20"/>
  <c r="B432" i="20"/>
  <c r="A433" i="20"/>
  <c r="B433" i="20"/>
  <c r="A434" i="20"/>
  <c r="B434" i="20"/>
  <c r="A435" i="20"/>
  <c r="B435" i="20"/>
  <c r="A436" i="20"/>
  <c r="B436" i="20"/>
  <c r="A437" i="20"/>
  <c r="B437" i="20"/>
  <c r="A438" i="20"/>
  <c r="B438" i="20"/>
  <c r="A439" i="20"/>
  <c r="B439" i="20"/>
  <c r="A440" i="20"/>
  <c r="B440" i="20"/>
  <c r="A441" i="20"/>
  <c r="B441" i="20"/>
  <c r="A442" i="20"/>
  <c r="B442" i="20"/>
  <c r="A443" i="20"/>
  <c r="B443" i="20"/>
  <c r="A444" i="20"/>
  <c r="B444" i="20"/>
  <c r="A445" i="20"/>
  <c r="B445" i="20"/>
  <c r="A446" i="20"/>
  <c r="B446" i="20"/>
  <c r="A447" i="20"/>
  <c r="B447" i="20"/>
  <c r="A448" i="20"/>
  <c r="B448" i="20"/>
  <c r="A449" i="20"/>
  <c r="B449" i="20"/>
  <c r="A183" i="20"/>
  <c r="A190" i="20"/>
  <c r="A197" i="20"/>
  <c r="A210" i="20"/>
  <c r="A275" i="20"/>
  <c r="A317" i="20"/>
  <c r="A239" i="20"/>
  <c r="A276" i="20"/>
  <c r="A318" i="20"/>
  <c r="A319" i="20"/>
  <c r="A184" i="20"/>
  <c r="A191" i="20"/>
  <c r="A198" i="20"/>
  <c r="A211" i="20"/>
  <c r="A212" i="20"/>
  <c r="A213" i="20"/>
  <c r="A214" i="20"/>
  <c r="A240" i="20"/>
  <c r="A277" i="20"/>
  <c r="A320" i="20"/>
  <c r="A185" i="20"/>
  <c r="A192" i="20"/>
  <c r="A199" i="20"/>
  <c r="A215" i="20"/>
  <c r="A241" i="20"/>
  <c r="A278" i="20"/>
  <c r="A321" i="20"/>
  <c r="A279" i="20"/>
  <c r="A322" i="20"/>
  <c r="A216" i="20"/>
  <c r="A242" i="20"/>
  <c r="A280" i="20"/>
  <c r="A323" i="20"/>
  <c r="A217" i="20"/>
  <c r="A281" i="20"/>
  <c r="A324" i="20"/>
  <c r="A218" i="20"/>
  <c r="A325" i="20"/>
  <c r="A282" i="20"/>
  <c r="A326" i="20"/>
  <c r="A243" i="20"/>
  <c r="A283" i="20"/>
  <c r="A327" i="20"/>
  <c r="A244" i="20"/>
  <c r="A284" i="20"/>
  <c r="A328" i="20"/>
  <c r="A245" i="20"/>
  <c r="A285" i="20"/>
  <c r="A329" i="20"/>
  <c r="A219" i="20"/>
  <c r="A246" i="20"/>
  <c r="A286" i="20"/>
  <c r="A330" i="20"/>
  <c r="A220" i="20"/>
  <c r="A247" i="20"/>
  <c r="A287" i="20"/>
  <c r="A331" i="20"/>
  <c r="A248" i="20"/>
  <c r="A288" i="20"/>
  <c r="A332" i="20"/>
  <c r="A249" i="20"/>
  <c r="A289" i="20"/>
  <c r="A333" i="20"/>
  <c r="A250" i="20"/>
  <c r="A290" i="20"/>
  <c r="A334" i="20"/>
  <c r="A180" i="20"/>
  <c r="A186" i="20"/>
  <c r="A193" i="20"/>
  <c r="A200" i="20"/>
  <c r="A251" i="20"/>
  <c r="A291" i="20"/>
  <c r="A335" i="20"/>
  <c r="A181" i="20"/>
  <c r="A187" i="20"/>
  <c r="A194" i="20"/>
  <c r="A201" i="20"/>
  <c r="A336" i="20"/>
  <c r="A182" i="20"/>
  <c r="A188" i="20"/>
  <c r="A195" i="20"/>
  <c r="A202" i="20"/>
  <c r="A221" i="20"/>
  <c r="A252" i="20"/>
  <c r="A292" i="20"/>
  <c r="A337" i="20"/>
  <c r="A189" i="20"/>
  <c r="A196" i="20"/>
  <c r="A203" i="20"/>
  <c r="A222" i="20"/>
  <c r="A253" i="20"/>
  <c r="A293" i="20"/>
  <c r="A338" i="20"/>
  <c r="A204" i="20"/>
  <c r="A223" i="20"/>
  <c r="A254" i="20"/>
  <c r="A294" i="20"/>
  <c r="A339" i="20"/>
  <c r="A205" i="20"/>
  <c r="A224" i="20"/>
  <c r="A255" i="20"/>
  <c r="A295" i="20"/>
  <c r="A340" i="20"/>
  <c r="A256" i="20"/>
  <c r="A296" i="20"/>
  <c r="A341" i="20"/>
  <c r="A225" i="20"/>
  <c r="A257" i="20"/>
  <c r="A297" i="20"/>
  <c r="A342" i="20"/>
  <c r="A226" i="20"/>
  <c r="A258" i="20"/>
  <c r="A298" i="20"/>
  <c r="A343" i="20"/>
  <c r="A259" i="20"/>
  <c r="A299" i="20"/>
  <c r="A344" i="20"/>
  <c r="A227" i="20"/>
  <c r="A260" i="20"/>
  <c r="A300" i="20"/>
  <c r="A345" i="20"/>
  <c r="A261" i="20"/>
  <c r="A301" i="20"/>
  <c r="A346" i="20"/>
  <c r="A228" i="20"/>
  <c r="A302" i="20"/>
  <c r="A347" i="20"/>
  <c r="A262" i="20"/>
  <c r="A303" i="20"/>
  <c r="A348" i="20"/>
  <c r="A263" i="20"/>
  <c r="A304" i="20"/>
  <c r="A349" i="20"/>
  <c r="A264" i="20"/>
  <c r="A305" i="20"/>
  <c r="A350" i="20"/>
  <c r="A206" i="20"/>
  <c r="A229" i="20"/>
  <c r="A265" i="20"/>
  <c r="A306" i="20"/>
  <c r="A351" i="20"/>
  <c r="A207" i="20"/>
  <c r="A230" i="20"/>
  <c r="A266" i="20"/>
  <c r="A307" i="20"/>
  <c r="A352" i="20"/>
  <c r="A208" i="20"/>
  <c r="A231" i="20"/>
  <c r="A267" i="20"/>
  <c r="A308" i="20"/>
  <c r="A353" i="20"/>
  <c r="A209" i="20"/>
  <c r="A232" i="20"/>
  <c r="A268" i="20"/>
  <c r="A309" i="20"/>
  <c r="A354" i="20"/>
  <c r="A233" i="20"/>
  <c r="A269" i="20"/>
  <c r="A310" i="20"/>
  <c r="A355" i="20"/>
  <c r="A234" i="20"/>
  <c r="A270" i="20"/>
  <c r="A311" i="20"/>
  <c r="A356" i="20"/>
  <c r="A271" i="20"/>
  <c r="A312" i="20"/>
  <c r="A357" i="20"/>
  <c r="A235" i="20"/>
  <c r="A272" i="20"/>
  <c r="A313" i="20"/>
  <c r="A358" i="20"/>
  <c r="A236" i="20"/>
  <c r="A314" i="20"/>
  <c r="A359" i="20"/>
  <c r="A237" i="20"/>
  <c r="A273" i="20"/>
  <c r="A315" i="20"/>
  <c r="A360" i="20"/>
  <c r="A274" i="20"/>
  <c r="A316" i="20"/>
  <c r="A361" i="20"/>
  <c r="A179" i="20"/>
  <c r="B183" i="20"/>
  <c r="B190" i="20"/>
  <c r="B197" i="20"/>
  <c r="B210" i="20"/>
  <c r="B275" i="20"/>
  <c r="B317" i="20"/>
  <c r="B239" i="20"/>
  <c r="B276" i="20"/>
  <c r="B318" i="20"/>
  <c r="B319" i="20"/>
  <c r="B184" i="20"/>
  <c r="B191" i="20"/>
  <c r="B198" i="20"/>
  <c r="B211" i="20"/>
  <c r="B212" i="20"/>
  <c r="B213" i="20"/>
  <c r="B214" i="20"/>
  <c r="B240" i="20"/>
  <c r="B277" i="20"/>
  <c r="B320" i="20"/>
  <c r="B185" i="20"/>
  <c r="B192" i="20"/>
  <c r="B199" i="20"/>
  <c r="B215" i="20"/>
  <c r="B241" i="20"/>
  <c r="B278" i="20"/>
  <c r="B321" i="20"/>
  <c r="B279" i="20"/>
  <c r="B322" i="20"/>
  <c r="B216" i="20"/>
  <c r="B242" i="20"/>
  <c r="B280" i="20"/>
  <c r="B323" i="20"/>
  <c r="B217" i="20"/>
  <c r="B281" i="20"/>
  <c r="B324" i="20"/>
  <c r="B218" i="20"/>
  <c r="B325" i="20"/>
  <c r="B282" i="20"/>
  <c r="B326" i="20"/>
  <c r="B243" i="20"/>
  <c r="B283" i="20"/>
  <c r="B327" i="20"/>
  <c r="B244" i="20"/>
  <c r="B284" i="20"/>
  <c r="B328" i="20"/>
  <c r="B245" i="20"/>
  <c r="B285" i="20"/>
  <c r="B329" i="20"/>
  <c r="B219" i="20"/>
  <c r="B246" i="20"/>
  <c r="B286" i="20"/>
  <c r="B330" i="20"/>
  <c r="B220" i="20"/>
  <c r="B247" i="20"/>
  <c r="B287" i="20"/>
  <c r="B331" i="20"/>
  <c r="B248" i="20"/>
  <c r="B288" i="20"/>
  <c r="B332" i="20"/>
  <c r="B249" i="20"/>
  <c r="B289" i="20"/>
  <c r="B333" i="20"/>
  <c r="B250" i="20"/>
  <c r="B290" i="20"/>
  <c r="B334" i="20"/>
  <c r="B186" i="20"/>
  <c r="B193" i="20"/>
  <c r="B200" i="20"/>
  <c r="B251" i="20"/>
  <c r="B291" i="20"/>
  <c r="B335" i="20"/>
  <c r="B181" i="20"/>
  <c r="B187" i="20"/>
  <c r="B194" i="20"/>
  <c r="B201" i="20"/>
  <c r="B336" i="20"/>
  <c r="B182" i="20"/>
  <c r="B188" i="20"/>
  <c r="B195" i="20"/>
  <c r="B202" i="20"/>
  <c r="B221" i="20"/>
  <c r="B252" i="20"/>
  <c r="B292" i="20"/>
  <c r="B337" i="20"/>
  <c r="B189" i="20"/>
  <c r="B196" i="20"/>
  <c r="B203" i="20"/>
  <c r="B222" i="20"/>
  <c r="B253" i="20"/>
  <c r="B293" i="20"/>
  <c r="B338" i="20"/>
  <c r="B204" i="20"/>
  <c r="B223" i="20"/>
  <c r="B254" i="20"/>
  <c r="B294" i="20"/>
  <c r="B339" i="20"/>
  <c r="B205" i="20"/>
  <c r="B224" i="20"/>
  <c r="B255" i="20"/>
  <c r="B295" i="20"/>
  <c r="B340" i="20"/>
  <c r="B256" i="20"/>
  <c r="B296" i="20"/>
  <c r="B341" i="20"/>
  <c r="B225" i="20"/>
  <c r="B257" i="20"/>
  <c r="B297" i="20"/>
  <c r="B342" i="20"/>
  <c r="B226" i="20"/>
  <c r="B258" i="20"/>
  <c r="B298" i="20"/>
  <c r="B343" i="20"/>
  <c r="B259" i="20"/>
  <c r="B299" i="20"/>
  <c r="B344" i="20"/>
  <c r="B227" i="20"/>
  <c r="B260" i="20"/>
  <c r="B300" i="20"/>
  <c r="B345" i="20"/>
  <c r="B261" i="20"/>
  <c r="B301" i="20"/>
  <c r="B346" i="20"/>
  <c r="B228" i="20"/>
  <c r="B302" i="20"/>
  <c r="B347" i="20"/>
  <c r="B262" i="20"/>
  <c r="B303" i="20"/>
  <c r="B348" i="20"/>
  <c r="B263" i="20"/>
  <c r="B304" i="20"/>
  <c r="B349" i="20"/>
  <c r="B264" i="20"/>
  <c r="B305" i="20"/>
  <c r="B350" i="20"/>
  <c r="B206" i="20"/>
  <c r="B229" i="20"/>
  <c r="B265" i="20"/>
  <c r="B306" i="20"/>
  <c r="B351" i="20"/>
  <c r="B207" i="20"/>
  <c r="B230" i="20"/>
  <c r="B266" i="20"/>
  <c r="B307" i="20"/>
  <c r="B352" i="20"/>
  <c r="B208" i="20"/>
  <c r="B231" i="20"/>
  <c r="B267" i="20"/>
  <c r="B308" i="20"/>
  <c r="B353" i="20"/>
  <c r="B209" i="20"/>
  <c r="B232" i="20"/>
  <c r="B268" i="20"/>
  <c r="B309" i="20"/>
  <c r="B354" i="20"/>
  <c r="B233" i="20"/>
  <c r="B269" i="20"/>
  <c r="B310" i="20"/>
  <c r="B355" i="20"/>
  <c r="B234" i="20"/>
  <c r="B270" i="20"/>
  <c r="B311" i="20"/>
  <c r="B356" i="20"/>
  <c r="B271" i="20"/>
  <c r="B312" i="20"/>
  <c r="B357" i="20"/>
  <c r="B235" i="20"/>
  <c r="B272" i="20"/>
  <c r="B313" i="20"/>
  <c r="B358" i="20"/>
  <c r="B236" i="20"/>
  <c r="B314" i="20"/>
  <c r="B359" i="20"/>
  <c r="B237" i="20"/>
  <c r="B273" i="20"/>
  <c r="B315" i="20"/>
  <c r="B360" i="20"/>
  <c r="B274" i="20"/>
  <c r="B316" i="20"/>
  <c r="B361" i="20"/>
  <c r="E48" i="10" l="1"/>
  <c r="E26" i="10" s="1"/>
  <c r="S48" i="10"/>
  <c r="S26" i="10" s="1"/>
  <c r="AF48" i="10"/>
  <c r="Y48" i="10"/>
  <c r="Y26" i="10" s="1"/>
  <c r="I48" i="10"/>
  <c r="I26" i="10" s="1"/>
  <c r="H48" i="10"/>
  <c r="AP48" i="10"/>
  <c r="R48" i="10"/>
  <c r="R26" i="10" s="1"/>
  <c r="AD48" i="10"/>
  <c r="AR48" i="10"/>
  <c r="AR26" i="10" s="1"/>
  <c r="AS48" i="10"/>
  <c r="AS26" i="10" s="1"/>
  <c r="Q48" i="10"/>
  <c r="L48" i="10"/>
  <c r="L26" i="10" s="1"/>
  <c r="Z48" i="10"/>
  <c r="Z26" i="10" s="1"/>
  <c r="AG48" i="10"/>
  <c r="AI48" i="10"/>
  <c r="AI26" i="10" s="1"/>
  <c r="K48" i="10"/>
  <c r="K26" i="10" s="1"/>
  <c r="AE48" i="10"/>
  <c r="M48" i="10"/>
  <c r="M26" i="10" s="1"/>
  <c r="AT48" i="10"/>
  <c r="AT26" i="10" s="1"/>
  <c r="X48" i="10"/>
  <c r="X26" i="10" s="1"/>
  <c r="W48" i="10"/>
  <c r="AA48" i="10"/>
  <c r="AA26" i="10" s="1"/>
  <c r="AQ48" i="10"/>
  <c r="AQ26" i="10" s="1"/>
  <c r="AH48" i="10"/>
  <c r="F48" i="10"/>
  <c r="F26" i="10" s="1"/>
  <c r="N48" i="10"/>
  <c r="N26" i="10" s="1"/>
  <c r="T48" i="10"/>
  <c r="T26" i="10" s="1"/>
  <c r="J48" i="10"/>
  <c r="J26" i="10" s="1"/>
  <c r="AB28" i="10"/>
  <c r="A43" i="10"/>
  <c r="AC157" i="20"/>
  <c r="AI157" i="20"/>
  <c r="J157" i="20"/>
  <c r="H157" i="20"/>
  <c r="AH135" i="20"/>
  <c r="AF135" i="20"/>
  <c r="AD135" i="20"/>
  <c r="T135" i="20"/>
  <c r="Q91" i="20"/>
  <c r="P91" i="20"/>
  <c r="O91" i="20"/>
  <c r="G91" i="20"/>
  <c r="S113" i="20"/>
  <c r="K113" i="20"/>
  <c r="AH91" i="20"/>
  <c r="T69" i="20"/>
  <c r="K69" i="20"/>
  <c r="I69" i="20"/>
  <c r="G69" i="20"/>
  <c r="Y47" i="20"/>
  <c r="AE47" i="20"/>
  <c r="AH47" i="20"/>
  <c r="U157" i="20"/>
  <c r="AF157" i="20"/>
  <c r="AD157" i="20"/>
  <c r="Z135" i="20"/>
  <c r="X135" i="20"/>
  <c r="L135" i="20"/>
  <c r="J91" i="20"/>
  <c r="AB113" i="20"/>
  <c r="Z91" i="20"/>
  <c r="AE69" i="20"/>
  <c r="W47" i="20"/>
  <c r="Y69" i="20"/>
  <c r="J47" i="20"/>
  <c r="AH157" i="20"/>
  <c r="V135" i="20"/>
  <c r="I91" i="20"/>
  <c r="AI113" i="20"/>
  <c r="L69" i="20"/>
  <c r="AA47" i="20"/>
  <c r="R47" i="20"/>
  <c r="AB47" i="20"/>
  <c r="M157" i="20"/>
  <c r="Z157" i="20"/>
  <c r="X157" i="20"/>
  <c r="V157" i="20"/>
  <c r="R135" i="20"/>
  <c r="P135" i="20"/>
  <c r="N135" i="20"/>
  <c r="AF113" i="20"/>
  <c r="AE113" i="20"/>
  <c r="AD113" i="20"/>
  <c r="AC113" i="20"/>
  <c r="T113" i="20"/>
  <c r="AB91" i="20"/>
  <c r="S91" i="20"/>
  <c r="AA69" i="20"/>
  <c r="AI47" i="20"/>
  <c r="AB157" i="20"/>
  <c r="R157" i="20"/>
  <c r="P157" i="20"/>
  <c r="N157" i="20"/>
  <c r="K135" i="20"/>
  <c r="I135" i="20"/>
  <c r="G135" i="20"/>
  <c r="X113" i="20"/>
  <c r="W113" i="20"/>
  <c r="V113" i="20"/>
  <c r="U113" i="20"/>
  <c r="L113" i="20"/>
  <c r="T91" i="20"/>
  <c r="AI91" i="20"/>
  <c r="K91" i="20"/>
  <c r="S69" i="20"/>
  <c r="Q69" i="20"/>
  <c r="O69" i="20"/>
  <c r="K47" i="20"/>
  <c r="AF47" i="20"/>
  <c r="G47" i="20"/>
  <c r="T47" i="20"/>
  <c r="W135" i="20"/>
  <c r="G113" i="20"/>
  <c r="Y113" i="20"/>
  <c r="AF69" i="20"/>
  <c r="P47" i="20"/>
  <c r="U47" i="20"/>
  <c r="T157" i="20"/>
  <c r="K157" i="20"/>
  <c r="I157" i="20"/>
  <c r="G157" i="20"/>
  <c r="AG135" i="20"/>
  <c r="AE135" i="20"/>
  <c r="AC135" i="20"/>
  <c r="P113" i="20"/>
  <c r="O113" i="20"/>
  <c r="N113" i="20"/>
  <c r="M113" i="20"/>
  <c r="AC91" i="20"/>
  <c r="L91" i="20"/>
  <c r="AG113" i="20"/>
  <c r="AC69" i="20"/>
  <c r="AI69" i="20"/>
  <c r="J69" i="20"/>
  <c r="H69" i="20"/>
  <c r="V47" i="20"/>
  <c r="X47" i="20"/>
  <c r="AD47" i="20"/>
  <c r="L47" i="20"/>
  <c r="L157" i="20"/>
  <c r="AE157" i="20"/>
  <c r="AA135" i="20"/>
  <c r="Y135" i="20"/>
  <c r="U135" i="20"/>
  <c r="H113" i="20"/>
  <c r="AD91" i="20"/>
  <c r="AH113" i="20"/>
  <c r="AH69" i="20"/>
  <c r="Z47" i="20"/>
  <c r="S47" i="20"/>
  <c r="X69" i="20"/>
  <c r="I47" i="20"/>
  <c r="AG157" i="20"/>
  <c r="I113" i="20"/>
  <c r="U91" i="20"/>
  <c r="U69" i="20"/>
  <c r="AD69" i="20"/>
  <c r="AC47" i="20"/>
  <c r="M69" i="20"/>
  <c r="N47" i="20"/>
  <c r="AA157" i="20"/>
  <c r="Y157" i="20"/>
  <c r="W157" i="20"/>
  <c r="S135" i="20"/>
  <c r="Q135" i="20"/>
  <c r="O135" i="20"/>
  <c r="M135" i="20"/>
  <c r="AG91" i="20"/>
  <c r="AF91" i="20"/>
  <c r="AE91" i="20"/>
  <c r="V91" i="20"/>
  <c r="M91" i="20"/>
  <c r="Z113" i="20"/>
  <c r="Q113" i="20"/>
  <c r="Z69" i="20"/>
  <c r="V69" i="20"/>
  <c r="S157" i="20"/>
  <c r="Q157" i="20"/>
  <c r="O157" i="20"/>
  <c r="AI135" i="20"/>
  <c r="J135" i="20"/>
  <c r="H135" i="20"/>
  <c r="AB135" i="20"/>
  <c r="Y91" i="20"/>
  <c r="X91" i="20"/>
  <c r="W91" i="20"/>
  <c r="N91" i="20"/>
  <c r="AA113" i="20"/>
  <c r="R113" i="20"/>
  <c r="J113" i="20"/>
  <c r="AB69" i="20"/>
  <c r="R69" i="20"/>
  <c r="P69" i="20"/>
  <c r="N69" i="20"/>
  <c r="AG47" i="20"/>
  <c r="O47" i="20"/>
  <c r="M47" i="20"/>
  <c r="H91" i="20"/>
  <c r="AA91" i="20"/>
  <c r="AG69" i="20"/>
  <c r="Q47" i="20"/>
  <c r="R91" i="20"/>
  <c r="W69" i="20"/>
  <c r="H47" i="20"/>
  <c r="AF158" i="20"/>
  <c r="X158" i="20"/>
  <c r="P158" i="20"/>
  <c r="I158" i="20"/>
  <c r="AE158" i="20"/>
  <c r="W158" i="20"/>
  <c r="O158" i="20"/>
  <c r="H158" i="20"/>
  <c r="AD158" i="20"/>
  <c r="V158" i="20"/>
  <c r="N158" i="20"/>
  <c r="G158" i="20"/>
  <c r="AC158" i="20"/>
  <c r="U158" i="20"/>
  <c r="M158" i="20"/>
  <c r="AB158" i="20"/>
  <c r="T158" i="20"/>
  <c r="L158" i="20"/>
  <c r="AA158" i="20"/>
  <c r="S158" i="20"/>
  <c r="AI158" i="20"/>
  <c r="AH158" i="20"/>
  <c r="Z158" i="20"/>
  <c r="R158" i="20"/>
  <c r="K158" i="20"/>
  <c r="AG158" i="20"/>
  <c r="Y158" i="20"/>
  <c r="Q158" i="20"/>
  <c r="J158" i="20"/>
  <c r="AD136" i="20"/>
  <c r="V136" i="20"/>
  <c r="N136" i="20"/>
  <c r="G136" i="20"/>
  <c r="AC136" i="20"/>
  <c r="U136" i="20"/>
  <c r="M136" i="20"/>
  <c r="AB136" i="20"/>
  <c r="T136" i="20"/>
  <c r="L136" i="20"/>
  <c r="AA136" i="20"/>
  <c r="S136" i="20"/>
  <c r="AI136" i="20"/>
  <c r="AH136" i="20"/>
  <c r="Z136" i="20"/>
  <c r="R136" i="20"/>
  <c r="K136" i="20"/>
  <c r="AA114" i="20"/>
  <c r="AG136" i="20"/>
  <c r="Y136" i="20"/>
  <c r="Q136" i="20"/>
  <c r="J136" i="20"/>
  <c r="AF136" i="20"/>
  <c r="X136" i="20"/>
  <c r="P136" i="20"/>
  <c r="I136" i="20"/>
  <c r="AE136" i="20"/>
  <c r="W136" i="20"/>
  <c r="O136" i="20"/>
  <c r="H136" i="20"/>
  <c r="AB114" i="20"/>
  <c r="S114" i="20"/>
  <c r="AI114" i="20"/>
  <c r="AB92" i="20"/>
  <c r="T92" i="20"/>
  <c r="L92" i="20"/>
  <c r="Z114" i="20"/>
  <c r="R114" i="20"/>
  <c r="K114" i="20"/>
  <c r="AA92" i="20"/>
  <c r="S92" i="20"/>
  <c r="AI92" i="20"/>
  <c r="AH114" i="20"/>
  <c r="Y114" i="20"/>
  <c r="Q114" i="20"/>
  <c r="J114" i="20"/>
  <c r="AH92" i="20"/>
  <c r="Z92" i="20"/>
  <c r="R92" i="20"/>
  <c r="K92" i="20"/>
  <c r="AG114" i="20"/>
  <c r="X114" i="20"/>
  <c r="P114" i="20"/>
  <c r="I114" i="20"/>
  <c r="AG92" i="20"/>
  <c r="Y92" i="20"/>
  <c r="Q92" i="20"/>
  <c r="J92" i="20"/>
  <c r="AF114" i="20"/>
  <c r="W114" i="20"/>
  <c r="O114" i="20"/>
  <c r="H114" i="20"/>
  <c r="AF92" i="20"/>
  <c r="X92" i="20"/>
  <c r="P92" i="20"/>
  <c r="I92" i="20"/>
  <c r="AE114" i="20"/>
  <c r="V114" i="20"/>
  <c r="N114" i="20"/>
  <c r="G114" i="20"/>
  <c r="AE92" i="20"/>
  <c r="W92" i="20"/>
  <c r="O92" i="20"/>
  <c r="H92" i="20"/>
  <c r="AD114" i="20"/>
  <c r="U114" i="20"/>
  <c r="M114" i="20"/>
  <c r="AD92" i="20"/>
  <c r="V92" i="20"/>
  <c r="N92" i="20"/>
  <c r="G92" i="20"/>
  <c r="AC114" i="20"/>
  <c r="T114" i="20"/>
  <c r="L114" i="20"/>
  <c r="AC92" i="20"/>
  <c r="U92" i="20"/>
  <c r="M92" i="20"/>
  <c r="AF70" i="20"/>
  <c r="X70" i="20"/>
  <c r="P70" i="20"/>
  <c r="I70" i="20"/>
  <c r="AE70" i="20"/>
  <c r="W70" i="20"/>
  <c r="O70" i="20"/>
  <c r="H70" i="20"/>
  <c r="AD70" i="20"/>
  <c r="V70" i="20"/>
  <c r="N70" i="20"/>
  <c r="G70" i="20"/>
  <c r="AC70" i="20"/>
  <c r="U70" i="20"/>
  <c r="M70" i="20"/>
  <c r="AB70" i="20"/>
  <c r="T70" i="20"/>
  <c r="L70" i="20"/>
  <c r="AA70" i="20"/>
  <c r="S70" i="20"/>
  <c r="AI70" i="20"/>
  <c r="AH70" i="20"/>
  <c r="Z70" i="20"/>
  <c r="R70" i="20"/>
  <c r="K70" i="20"/>
  <c r="AG70" i="20"/>
  <c r="Y70" i="20"/>
  <c r="Q70" i="20"/>
  <c r="J70" i="20"/>
  <c r="AG48" i="20"/>
  <c r="Y48" i="20"/>
  <c r="AE48" i="20"/>
  <c r="N48" i="20"/>
  <c r="M48" i="20"/>
  <c r="U48" i="20"/>
  <c r="AC48" i="20"/>
  <c r="T48" i="20"/>
  <c r="L48" i="20"/>
  <c r="AB48" i="20"/>
  <c r="S48" i="20"/>
  <c r="AI48" i="20"/>
  <c r="AA48" i="20"/>
  <c r="K48" i="20"/>
  <c r="Q48" i="20"/>
  <c r="R48" i="20"/>
  <c r="J48" i="20"/>
  <c r="Z48" i="20"/>
  <c r="AH48" i="20"/>
  <c r="X48" i="20"/>
  <c r="P48" i="20"/>
  <c r="I48" i="20"/>
  <c r="AD48" i="20"/>
  <c r="AF48" i="20"/>
  <c r="W48" i="20"/>
  <c r="O48" i="20"/>
  <c r="H48" i="20"/>
  <c r="V48" i="20"/>
  <c r="G48" i="20"/>
  <c r="AD168" i="20"/>
  <c r="V168" i="20"/>
  <c r="N168" i="20"/>
  <c r="G168" i="20"/>
  <c r="AE146" i="20"/>
  <c r="W146" i="20"/>
  <c r="O146" i="20"/>
  <c r="H146" i="20"/>
  <c r="AC168" i="20"/>
  <c r="U168" i="20"/>
  <c r="M168" i="20"/>
  <c r="AD146" i="20"/>
  <c r="V146" i="20"/>
  <c r="N146" i="20"/>
  <c r="G146" i="20"/>
  <c r="AB168" i="20"/>
  <c r="T168" i="20"/>
  <c r="L168" i="20"/>
  <c r="AC146" i="20"/>
  <c r="U146" i="20"/>
  <c r="M146" i="20"/>
  <c r="AA168" i="20"/>
  <c r="S168" i="20"/>
  <c r="AI168" i="20"/>
  <c r="AB146" i="20"/>
  <c r="T146" i="20"/>
  <c r="L146" i="20"/>
  <c r="AH168" i="20"/>
  <c r="Z168" i="20"/>
  <c r="R168" i="20"/>
  <c r="K168" i="20"/>
  <c r="AA146" i="20"/>
  <c r="S146" i="20"/>
  <c r="AI146" i="20"/>
  <c r="AG168" i="20"/>
  <c r="Y168" i="20"/>
  <c r="Q168" i="20"/>
  <c r="J168" i="20"/>
  <c r="AH146" i="20"/>
  <c r="Z146" i="20"/>
  <c r="R146" i="20"/>
  <c r="K146" i="20"/>
  <c r="AF168" i="20"/>
  <c r="X168" i="20"/>
  <c r="P168" i="20"/>
  <c r="I168" i="20"/>
  <c r="AG146" i="20"/>
  <c r="Y146" i="20"/>
  <c r="Q146" i="20"/>
  <c r="J146" i="20"/>
  <c r="AE168" i="20"/>
  <c r="W168" i="20"/>
  <c r="O168" i="20"/>
  <c r="H168" i="20"/>
  <c r="AF146" i="20"/>
  <c r="X146" i="20"/>
  <c r="P146" i="20"/>
  <c r="I146" i="20"/>
  <c r="AC124" i="20"/>
  <c r="U124" i="20"/>
  <c r="M124" i="20"/>
  <c r="AB124" i="20"/>
  <c r="T124" i="20"/>
  <c r="L124" i="20"/>
  <c r="AA124" i="20"/>
  <c r="S124" i="20"/>
  <c r="AI124" i="20"/>
  <c r="AH124" i="20"/>
  <c r="Z124" i="20"/>
  <c r="R124" i="20"/>
  <c r="K124" i="20"/>
  <c r="AG124" i="20"/>
  <c r="Y124" i="20"/>
  <c r="Q124" i="20"/>
  <c r="J124" i="20"/>
  <c r="AF124" i="20"/>
  <c r="X124" i="20"/>
  <c r="P124" i="20"/>
  <c r="I124" i="20"/>
  <c r="AE124" i="20"/>
  <c r="W124" i="20"/>
  <c r="O124" i="20"/>
  <c r="H124" i="20"/>
  <c r="AD124" i="20"/>
  <c r="V124" i="20"/>
  <c r="N124" i="20"/>
  <c r="G124" i="20"/>
  <c r="AH102" i="20"/>
  <c r="Z102" i="20"/>
  <c r="R102" i="20"/>
  <c r="K102" i="20"/>
  <c r="AG102" i="20"/>
  <c r="Y102" i="20"/>
  <c r="Q102" i="20"/>
  <c r="J102" i="20"/>
  <c r="AF102" i="20"/>
  <c r="X102" i="20"/>
  <c r="P102" i="20"/>
  <c r="I102" i="20"/>
  <c r="AE102" i="20"/>
  <c r="W102" i="20"/>
  <c r="O102" i="20"/>
  <c r="H102" i="20"/>
  <c r="AD102" i="20"/>
  <c r="V102" i="20"/>
  <c r="N102" i="20"/>
  <c r="G102" i="20"/>
  <c r="AC102" i="20"/>
  <c r="U102" i="20"/>
  <c r="M102" i="20"/>
  <c r="AB102" i="20"/>
  <c r="T102" i="20"/>
  <c r="L102" i="20"/>
  <c r="AA102" i="20"/>
  <c r="S102" i="20"/>
  <c r="AI102" i="20"/>
  <c r="AD80" i="20"/>
  <c r="V80" i="20"/>
  <c r="N80" i="20"/>
  <c r="G80" i="20"/>
  <c r="AD58" i="20"/>
  <c r="V58" i="20"/>
  <c r="N58" i="20"/>
  <c r="G58" i="20"/>
  <c r="AC80" i="20"/>
  <c r="U80" i="20"/>
  <c r="M80" i="20"/>
  <c r="AC58" i="20"/>
  <c r="U58" i="20"/>
  <c r="M58" i="20"/>
  <c r="AB80" i="20"/>
  <c r="T80" i="20"/>
  <c r="L80" i="20"/>
  <c r="AB58" i="20"/>
  <c r="T58" i="20"/>
  <c r="L58" i="20"/>
  <c r="AA80" i="20"/>
  <c r="S80" i="20"/>
  <c r="AI80" i="20"/>
  <c r="AA58" i="20"/>
  <c r="S58" i="20"/>
  <c r="AI58" i="20"/>
  <c r="AH80" i="20"/>
  <c r="Z80" i="20"/>
  <c r="R80" i="20"/>
  <c r="K80" i="20"/>
  <c r="AH58" i="20"/>
  <c r="Z58" i="20"/>
  <c r="R58" i="20"/>
  <c r="K58" i="20"/>
  <c r="AG80" i="20"/>
  <c r="Y80" i="20"/>
  <c r="Q80" i="20"/>
  <c r="J80" i="20"/>
  <c r="AG58" i="20"/>
  <c r="Y58" i="20"/>
  <c r="Q58" i="20"/>
  <c r="J58" i="20"/>
  <c r="AF80" i="20"/>
  <c r="X80" i="20"/>
  <c r="P80" i="20"/>
  <c r="I80" i="20"/>
  <c r="AF58" i="20"/>
  <c r="X58" i="20"/>
  <c r="P58" i="20"/>
  <c r="I58" i="20"/>
  <c r="AE80" i="20"/>
  <c r="W80" i="20"/>
  <c r="O80" i="20"/>
  <c r="H80" i="20"/>
  <c r="AE58" i="20"/>
  <c r="W58" i="20"/>
  <c r="O58" i="20"/>
  <c r="H58" i="20"/>
  <c r="AA167" i="20"/>
  <c r="S167" i="20"/>
  <c r="AI167" i="20"/>
  <c r="AB145" i="20"/>
  <c r="T145" i="20"/>
  <c r="L145" i="20"/>
  <c r="AH167" i="20"/>
  <c r="Z167" i="20"/>
  <c r="R167" i="20"/>
  <c r="K167" i="20"/>
  <c r="AA145" i="20"/>
  <c r="S145" i="20"/>
  <c r="AI145" i="20"/>
  <c r="AG167" i="20"/>
  <c r="Y167" i="20"/>
  <c r="Q167" i="20"/>
  <c r="J167" i="20"/>
  <c r="AH145" i="20"/>
  <c r="Z145" i="20"/>
  <c r="R145" i="20"/>
  <c r="K145" i="20"/>
  <c r="AF167" i="20"/>
  <c r="X167" i="20"/>
  <c r="P167" i="20"/>
  <c r="I167" i="20"/>
  <c r="AG145" i="20"/>
  <c r="Y145" i="20"/>
  <c r="Q145" i="20"/>
  <c r="J145" i="20"/>
  <c r="AE167" i="20"/>
  <c r="W167" i="20"/>
  <c r="O167" i="20"/>
  <c r="H167" i="20"/>
  <c r="AF145" i="20"/>
  <c r="X145" i="20"/>
  <c r="P145" i="20"/>
  <c r="I145" i="20"/>
  <c r="AD167" i="20"/>
  <c r="V167" i="20"/>
  <c r="N167" i="20"/>
  <c r="G167" i="20"/>
  <c r="AE145" i="20"/>
  <c r="W145" i="20"/>
  <c r="O145" i="20"/>
  <c r="H145" i="20"/>
  <c r="AC167" i="20"/>
  <c r="U167" i="20"/>
  <c r="M167" i="20"/>
  <c r="AD145" i="20"/>
  <c r="V145" i="20"/>
  <c r="N145" i="20"/>
  <c r="G145" i="20"/>
  <c r="AB167" i="20"/>
  <c r="T167" i="20"/>
  <c r="L167" i="20"/>
  <c r="AC145" i="20"/>
  <c r="U145" i="20"/>
  <c r="M145" i="20"/>
  <c r="AH123" i="20"/>
  <c r="Z123" i="20"/>
  <c r="R123" i="20"/>
  <c r="K123" i="20"/>
  <c r="AG123" i="20"/>
  <c r="Y123" i="20"/>
  <c r="Q123" i="20"/>
  <c r="J123" i="20"/>
  <c r="AF123" i="20"/>
  <c r="X123" i="20"/>
  <c r="P123" i="20"/>
  <c r="I123" i="20"/>
  <c r="AE123" i="20"/>
  <c r="W123" i="20"/>
  <c r="O123" i="20"/>
  <c r="H123" i="20"/>
  <c r="AD123" i="20"/>
  <c r="V123" i="20"/>
  <c r="N123" i="20"/>
  <c r="G123" i="20"/>
  <c r="AC123" i="20"/>
  <c r="U123" i="20"/>
  <c r="M123" i="20"/>
  <c r="AB123" i="20"/>
  <c r="T123" i="20"/>
  <c r="L123" i="20"/>
  <c r="AA123" i="20"/>
  <c r="S123" i="20"/>
  <c r="AI123" i="20"/>
  <c r="AE101" i="20"/>
  <c r="W101" i="20"/>
  <c r="O101" i="20"/>
  <c r="H101" i="20"/>
  <c r="AD101" i="20"/>
  <c r="V101" i="20"/>
  <c r="N101" i="20"/>
  <c r="G101" i="20"/>
  <c r="AC101" i="20"/>
  <c r="U101" i="20"/>
  <c r="M101" i="20"/>
  <c r="AB101" i="20"/>
  <c r="T101" i="20"/>
  <c r="L101" i="20"/>
  <c r="AA101" i="20"/>
  <c r="S101" i="20"/>
  <c r="AI101" i="20"/>
  <c r="AH101" i="20"/>
  <c r="Z101" i="20"/>
  <c r="R101" i="20"/>
  <c r="K101" i="20"/>
  <c r="AG101" i="20"/>
  <c r="Y101" i="20"/>
  <c r="Q101" i="20"/>
  <c r="J101" i="20"/>
  <c r="AF101" i="20"/>
  <c r="X101" i="20"/>
  <c r="P101" i="20"/>
  <c r="I101" i="20"/>
  <c r="AA79" i="20"/>
  <c r="S79" i="20"/>
  <c r="AI79" i="20"/>
  <c r="AA57" i="20"/>
  <c r="S57" i="20"/>
  <c r="AI57" i="20"/>
  <c r="AH79" i="20"/>
  <c r="Z79" i="20"/>
  <c r="R79" i="20"/>
  <c r="K79" i="20"/>
  <c r="AH57" i="20"/>
  <c r="Z57" i="20"/>
  <c r="R57" i="20"/>
  <c r="K57" i="20"/>
  <c r="AG79" i="20"/>
  <c r="Y79" i="20"/>
  <c r="Q79" i="20"/>
  <c r="J79" i="20"/>
  <c r="AG57" i="20"/>
  <c r="Y57" i="20"/>
  <c r="Q57" i="20"/>
  <c r="J57" i="20"/>
  <c r="AF79" i="20"/>
  <c r="X79" i="20"/>
  <c r="P79" i="20"/>
  <c r="I79" i="20"/>
  <c r="AF57" i="20"/>
  <c r="X57" i="20"/>
  <c r="P57" i="20"/>
  <c r="I57" i="20"/>
  <c r="AE79" i="20"/>
  <c r="W79" i="20"/>
  <c r="O79" i="20"/>
  <c r="H79" i="20"/>
  <c r="AE57" i="20"/>
  <c r="W57" i="20"/>
  <c r="O57" i="20"/>
  <c r="H57" i="20"/>
  <c r="AD79" i="20"/>
  <c r="V79" i="20"/>
  <c r="N79" i="20"/>
  <c r="G79" i="20"/>
  <c r="AD57" i="20"/>
  <c r="V57" i="20"/>
  <c r="N57" i="20"/>
  <c r="G57" i="20"/>
  <c r="AC79" i="20"/>
  <c r="U79" i="20"/>
  <c r="M79" i="20"/>
  <c r="AC57" i="20"/>
  <c r="U57" i="20"/>
  <c r="M57" i="20"/>
  <c r="AB79" i="20"/>
  <c r="T79" i="20"/>
  <c r="L79" i="20"/>
  <c r="AB57" i="20"/>
  <c r="T57" i="20"/>
  <c r="L57" i="20"/>
  <c r="AB162" i="20"/>
  <c r="R162" i="20"/>
  <c r="P162" i="20"/>
  <c r="N162" i="20"/>
  <c r="K140" i="20"/>
  <c r="X140" i="20"/>
  <c r="V140" i="20"/>
  <c r="U140" i="20"/>
  <c r="AC118" i="20"/>
  <c r="L118" i="20"/>
  <c r="W96" i="20"/>
  <c r="G96" i="20"/>
  <c r="AB96" i="20"/>
  <c r="X118" i="20"/>
  <c r="AG96" i="20"/>
  <c r="S74" i="20"/>
  <c r="Y74" i="20"/>
  <c r="X74" i="20"/>
  <c r="V74" i="20"/>
  <c r="U52" i="20"/>
  <c r="W52" i="20"/>
  <c r="S52" i="20"/>
  <c r="T162" i="20"/>
  <c r="K162" i="20"/>
  <c r="I162" i="20"/>
  <c r="G162" i="20"/>
  <c r="AG140" i="20"/>
  <c r="P140" i="20"/>
  <c r="N140" i="20"/>
  <c r="M140" i="20"/>
  <c r="U118" i="20"/>
  <c r="R118" i="20"/>
  <c r="O96" i="20"/>
  <c r="AF118" i="20"/>
  <c r="T96" i="20"/>
  <c r="I118" i="20"/>
  <c r="Y96" i="20"/>
  <c r="AI74" i="20"/>
  <c r="Q74" i="20"/>
  <c r="P74" i="20"/>
  <c r="N74" i="20"/>
  <c r="M52" i="20"/>
  <c r="L52" i="20"/>
  <c r="I52" i="20"/>
  <c r="L162" i="20"/>
  <c r="AG162" i="20"/>
  <c r="AE162" i="20"/>
  <c r="AC162" i="20"/>
  <c r="Y140" i="20"/>
  <c r="I140" i="20"/>
  <c r="G140" i="20"/>
  <c r="AD118" i="20"/>
  <c r="M118" i="20"/>
  <c r="AF96" i="20"/>
  <c r="H96" i="20"/>
  <c r="AI118" i="20"/>
  <c r="L96" i="20"/>
  <c r="AH96" i="20"/>
  <c r="Q96" i="20"/>
  <c r="AH74" i="20"/>
  <c r="J74" i="20"/>
  <c r="I74" i="20"/>
  <c r="G74" i="20"/>
  <c r="AA52" i="20"/>
  <c r="V52" i="20"/>
  <c r="AB52" i="20"/>
  <c r="AA162" i="20"/>
  <c r="Y162" i="20"/>
  <c r="W162" i="20"/>
  <c r="U162" i="20"/>
  <c r="Q140" i="20"/>
  <c r="AE140" i="20"/>
  <c r="AE118" i="20"/>
  <c r="V118" i="20"/>
  <c r="AA140" i="20"/>
  <c r="X96" i="20"/>
  <c r="AG118" i="20"/>
  <c r="AC96" i="20"/>
  <c r="Y118" i="20"/>
  <c r="Z96" i="20"/>
  <c r="J96" i="20"/>
  <c r="Z74" i="20"/>
  <c r="AG52" i="20"/>
  <c r="AE74" i="20"/>
  <c r="AD52" i="20"/>
  <c r="G52" i="20"/>
  <c r="AI52" i="20"/>
  <c r="R52" i="20"/>
  <c r="O52" i="20"/>
  <c r="S162" i="20"/>
  <c r="Q162" i="20"/>
  <c r="O162" i="20"/>
  <c r="M162" i="20"/>
  <c r="J140" i="20"/>
  <c r="W140" i="20"/>
  <c r="W118" i="20"/>
  <c r="N118" i="20"/>
  <c r="S140" i="20"/>
  <c r="P96" i="20"/>
  <c r="P118" i="20"/>
  <c r="U96" i="20"/>
  <c r="J118" i="20"/>
  <c r="R96" i="20"/>
  <c r="AB74" i="20"/>
  <c r="R74" i="20"/>
  <c r="Y52" i="20"/>
  <c r="W74" i="20"/>
  <c r="AC74" i="20"/>
  <c r="Z52" i="20"/>
  <c r="AF52" i="20"/>
  <c r="H52" i="20"/>
  <c r="T52" i="20"/>
  <c r="AI162" i="20"/>
  <c r="J162" i="20"/>
  <c r="H162" i="20"/>
  <c r="AH140" i="20"/>
  <c r="AH118" i="20"/>
  <c r="O140" i="20"/>
  <c r="O118" i="20"/>
  <c r="AB140" i="20"/>
  <c r="AI140" i="20"/>
  <c r="I96" i="20"/>
  <c r="AD96" i="20"/>
  <c r="M96" i="20"/>
  <c r="AA96" i="20"/>
  <c r="K96" i="20"/>
  <c r="T74" i="20"/>
  <c r="K74" i="20"/>
  <c r="Q52" i="20"/>
  <c r="O74" i="20"/>
  <c r="U74" i="20"/>
  <c r="P52" i="20"/>
  <c r="AH162" i="20"/>
  <c r="AF162" i="20"/>
  <c r="AD162" i="20"/>
  <c r="Z140" i="20"/>
  <c r="Z118" i="20"/>
  <c r="H140" i="20"/>
  <c r="H118" i="20"/>
  <c r="T140" i="20"/>
  <c r="AB118" i="20"/>
  <c r="Q118" i="20"/>
  <c r="V96" i="20"/>
  <c r="AA118" i="20"/>
  <c r="S96" i="20"/>
  <c r="S118" i="20"/>
  <c r="L74" i="20"/>
  <c r="AH52" i="20"/>
  <c r="J52" i="20"/>
  <c r="H74" i="20"/>
  <c r="M74" i="20"/>
  <c r="X52" i="20"/>
  <c r="K52" i="20"/>
  <c r="Z162" i="20"/>
  <c r="X162" i="20"/>
  <c r="V162" i="20"/>
  <c r="R140" i="20"/>
  <c r="AF140" i="20"/>
  <c r="AD140" i="20"/>
  <c r="AC140" i="20"/>
  <c r="L140" i="20"/>
  <c r="T118" i="20"/>
  <c r="AE96" i="20"/>
  <c r="N96" i="20"/>
  <c r="K118" i="20"/>
  <c r="AI96" i="20"/>
  <c r="G118" i="20"/>
  <c r="AA74" i="20"/>
  <c r="AG74" i="20"/>
  <c r="AF74" i="20"/>
  <c r="AD74" i="20"/>
  <c r="AC52" i="20"/>
  <c r="N52" i="20"/>
  <c r="AE52" i="20"/>
  <c r="AH164" i="20"/>
  <c r="Z164" i="20"/>
  <c r="R164" i="20"/>
  <c r="K164" i="20"/>
  <c r="AG164" i="20"/>
  <c r="Y164" i="20"/>
  <c r="Q164" i="20"/>
  <c r="J164" i="20"/>
  <c r="AF164" i="20"/>
  <c r="X164" i="20"/>
  <c r="P164" i="20"/>
  <c r="I164" i="20"/>
  <c r="AE164" i="20"/>
  <c r="W164" i="20"/>
  <c r="O164" i="20"/>
  <c r="H164" i="20"/>
  <c r="AD164" i="20"/>
  <c r="V164" i="20"/>
  <c r="N164" i="20"/>
  <c r="G164" i="20"/>
  <c r="AC164" i="20"/>
  <c r="U164" i="20"/>
  <c r="M164" i="20"/>
  <c r="AB164" i="20"/>
  <c r="T164" i="20"/>
  <c r="L164" i="20"/>
  <c r="AA164" i="20"/>
  <c r="S164" i="20"/>
  <c r="AI164" i="20"/>
  <c r="AF142" i="20"/>
  <c r="X142" i="20"/>
  <c r="P142" i="20"/>
  <c r="I142" i="20"/>
  <c r="AG120" i="20"/>
  <c r="Y120" i="20"/>
  <c r="Q120" i="20"/>
  <c r="J120" i="20"/>
  <c r="AE142" i="20"/>
  <c r="W142" i="20"/>
  <c r="O142" i="20"/>
  <c r="H142" i="20"/>
  <c r="AF120" i="20"/>
  <c r="X120" i="20"/>
  <c r="P120" i="20"/>
  <c r="I120" i="20"/>
  <c r="AD142" i="20"/>
  <c r="V142" i="20"/>
  <c r="N142" i="20"/>
  <c r="G142" i="20"/>
  <c r="AE120" i="20"/>
  <c r="W120" i="20"/>
  <c r="O120" i="20"/>
  <c r="H120" i="20"/>
  <c r="AC142" i="20"/>
  <c r="U142" i="20"/>
  <c r="M142" i="20"/>
  <c r="AD120" i="20"/>
  <c r="V120" i="20"/>
  <c r="N120" i="20"/>
  <c r="G120" i="20"/>
  <c r="AB142" i="20"/>
  <c r="T142" i="20"/>
  <c r="L142" i="20"/>
  <c r="AC120" i="20"/>
  <c r="U120" i="20"/>
  <c r="M120" i="20"/>
  <c r="AA142" i="20"/>
  <c r="S142" i="20"/>
  <c r="AI142" i="20"/>
  <c r="AB120" i="20"/>
  <c r="T120" i="20"/>
  <c r="L120" i="20"/>
  <c r="AH142" i="20"/>
  <c r="Z142" i="20"/>
  <c r="R142" i="20"/>
  <c r="K142" i="20"/>
  <c r="AA120" i="20"/>
  <c r="S120" i="20"/>
  <c r="AI120" i="20"/>
  <c r="AG142" i="20"/>
  <c r="Y142" i="20"/>
  <c r="Q142" i="20"/>
  <c r="J142" i="20"/>
  <c r="AH120" i="20"/>
  <c r="Z120" i="20"/>
  <c r="R120" i="20"/>
  <c r="K120" i="20"/>
  <c r="AD98" i="20"/>
  <c r="V98" i="20"/>
  <c r="N98" i="20"/>
  <c r="G98" i="20"/>
  <c r="AC98" i="20"/>
  <c r="U98" i="20"/>
  <c r="M98" i="20"/>
  <c r="AB98" i="20"/>
  <c r="T98" i="20"/>
  <c r="L98" i="20"/>
  <c r="AA98" i="20"/>
  <c r="S98" i="20"/>
  <c r="AI98" i="20"/>
  <c r="AH98" i="20"/>
  <c r="Z98" i="20"/>
  <c r="R98" i="20"/>
  <c r="K98" i="20"/>
  <c r="AG98" i="20"/>
  <c r="Y98" i="20"/>
  <c r="Q98" i="20"/>
  <c r="J98" i="20"/>
  <c r="AF98" i="20"/>
  <c r="X98" i="20"/>
  <c r="P98" i="20"/>
  <c r="I98" i="20"/>
  <c r="AE98" i="20"/>
  <c r="W98" i="20"/>
  <c r="O98" i="20"/>
  <c r="H98" i="20"/>
  <c r="AH76" i="20"/>
  <c r="Z76" i="20"/>
  <c r="R76" i="20"/>
  <c r="K76" i="20"/>
  <c r="AH54" i="20"/>
  <c r="Z54" i="20"/>
  <c r="R54" i="20"/>
  <c r="K54" i="20"/>
  <c r="AG76" i="20"/>
  <c r="Y76" i="20"/>
  <c r="Q76" i="20"/>
  <c r="J76" i="20"/>
  <c r="AG54" i="20"/>
  <c r="Y54" i="20"/>
  <c r="Q54" i="20"/>
  <c r="J54" i="20"/>
  <c r="AF76" i="20"/>
  <c r="X76" i="20"/>
  <c r="P76" i="20"/>
  <c r="I76" i="20"/>
  <c r="AF54" i="20"/>
  <c r="X54" i="20"/>
  <c r="P54" i="20"/>
  <c r="I54" i="20"/>
  <c r="AE76" i="20"/>
  <c r="W76" i="20"/>
  <c r="O76" i="20"/>
  <c r="H76" i="20"/>
  <c r="AE54" i="20"/>
  <c r="W54" i="20"/>
  <c r="O54" i="20"/>
  <c r="H54" i="20"/>
  <c r="AD76" i="20"/>
  <c r="V76" i="20"/>
  <c r="N76" i="20"/>
  <c r="G76" i="20"/>
  <c r="AD54" i="20"/>
  <c r="V54" i="20"/>
  <c r="N54" i="20"/>
  <c r="G54" i="20"/>
  <c r="AC76" i="20"/>
  <c r="U76" i="20"/>
  <c r="M76" i="20"/>
  <c r="AC54" i="20"/>
  <c r="U54" i="20"/>
  <c r="M54" i="20"/>
  <c r="AB76" i="20"/>
  <c r="T76" i="20"/>
  <c r="L76" i="20"/>
  <c r="AB54" i="20"/>
  <c r="T54" i="20"/>
  <c r="L54" i="20"/>
  <c r="AA76" i="20"/>
  <c r="S76" i="20"/>
  <c r="AI76" i="20"/>
  <c r="AA54" i="20"/>
  <c r="S54" i="20"/>
  <c r="AI54" i="20"/>
  <c r="H32" i="20"/>
  <c r="AE163" i="20"/>
  <c r="W163" i="20"/>
  <c r="O163" i="20"/>
  <c r="H163" i="20"/>
  <c r="AD163" i="20"/>
  <c r="V163" i="20"/>
  <c r="N163" i="20"/>
  <c r="G163" i="20"/>
  <c r="AC163" i="20"/>
  <c r="U163" i="20"/>
  <c r="M163" i="20"/>
  <c r="AB163" i="20"/>
  <c r="T163" i="20"/>
  <c r="L163" i="20"/>
  <c r="AA163" i="20"/>
  <c r="S163" i="20"/>
  <c r="AI163" i="20"/>
  <c r="AH163" i="20"/>
  <c r="Z163" i="20"/>
  <c r="R163" i="20"/>
  <c r="K163" i="20"/>
  <c r="AG163" i="20"/>
  <c r="Y163" i="20"/>
  <c r="Q163" i="20"/>
  <c r="J163" i="20"/>
  <c r="AF163" i="20"/>
  <c r="X163" i="20"/>
  <c r="P163" i="20"/>
  <c r="I163" i="20"/>
  <c r="AC141" i="20"/>
  <c r="U141" i="20"/>
  <c r="M141" i="20"/>
  <c r="AD119" i="20"/>
  <c r="V119" i="20"/>
  <c r="N119" i="20"/>
  <c r="G119" i="20"/>
  <c r="AB141" i="20"/>
  <c r="T141" i="20"/>
  <c r="L141" i="20"/>
  <c r="AC119" i="20"/>
  <c r="U119" i="20"/>
  <c r="M119" i="20"/>
  <c r="AA141" i="20"/>
  <c r="S141" i="20"/>
  <c r="AI141" i="20"/>
  <c r="AB119" i="20"/>
  <c r="T119" i="20"/>
  <c r="L119" i="20"/>
  <c r="AH141" i="20"/>
  <c r="Z141" i="20"/>
  <c r="R141" i="20"/>
  <c r="K141" i="20"/>
  <c r="AA119" i="20"/>
  <c r="S119" i="20"/>
  <c r="AI119" i="20"/>
  <c r="AG141" i="20"/>
  <c r="Y141" i="20"/>
  <c r="Q141" i="20"/>
  <c r="J141" i="20"/>
  <c r="AH119" i="20"/>
  <c r="Z119" i="20"/>
  <c r="R119" i="20"/>
  <c r="K119" i="20"/>
  <c r="AF141" i="20"/>
  <c r="X141" i="20"/>
  <c r="P141" i="20"/>
  <c r="I141" i="20"/>
  <c r="AG119" i="20"/>
  <c r="Y119" i="20"/>
  <c r="Q119" i="20"/>
  <c r="J119" i="20"/>
  <c r="AE141" i="20"/>
  <c r="W141" i="20"/>
  <c r="O141" i="20"/>
  <c r="H141" i="20"/>
  <c r="AF119" i="20"/>
  <c r="X119" i="20"/>
  <c r="P119" i="20"/>
  <c r="I119" i="20"/>
  <c r="AD141" i="20"/>
  <c r="V141" i="20"/>
  <c r="N141" i="20"/>
  <c r="G141" i="20"/>
  <c r="AE119" i="20"/>
  <c r="W119" i="20"/>
  <c r="O119" i="20"/>
  <c r="H119" i="20"/>
  <c r="AA97" i="20"/>
  <c r="S97" i="20"/>
  <c r="AI97" i="20"/>
  <c r="AH97" i="20"/>
  <c r="Z97" i="20"/>
  <c r="R97" i="20"/>
  <c r="K97" i="20"/>
  <c r="AG97" i="20"/>
  <c r="Y97" i="20"/>
  <c r="Q97" i="20"/>
  <c r="J97" i="20"/>
  <c r="AF97" i="20"/>
  <c r="X97" i="20"/>
  <c r="P97" i="20"/>
  <c r="I97" i="20"/>
  <c r="AE97" i="20"/>
  <c r="W97" i="20"/>
  <c r="O97" i="20"/>
  <c r="H97" i="20"/>
  <c r="AD97" i="20"/>
  <c r="V97" i="20"/>
  <c r="N97" i="20"/>
  <c r="G97" i="20"/>
  <c r="AC97" i="20"/>
  <c r="U97" i="20"/>
  <c r="M97" i="20"/>
  <c r="AB97" i="20"/>
  <c r="T97" i="20"/>
  <c r="L97" i="20"/>
  <c r="AE75" i="20"/>
  <c r="W75" i="20"/>
  <c r="O75" i="20"/>
  <c r="H75" i="20"/>
  <c r="AE53" i="20"/>
  <c r="W53" i="20"/>
  <c r="O53" i="20"/>
  <c r="H53" i="20"/>
  <c r="AD75" i="20"/>
  <c r="V75" i="20"/>
  <c r="N75" i="20"/>
  <c r="G75" i="20"/>
  <c r="AD53" i="20"/>
  <c r="V53" i="20"/>
  <c r="N53" i="20"/>
  <c r="AC75" i="20"/>
  <c r="U75" i="20"/>
  <c r="M75" i="20"/>
  <c r="AC53" i="20"/>
  <c r="U53" i="20"/>
  <c r="M53" i="20"/>
  <c r="AB75" i="20"/>
  <c r="T75" i="20"/>
  <c r="L75" i="20"/>
  <c r="AB53" i="20"/>
  <c r="T53" i="20"/>
  <c r="L53" i="20"/>
  <c r="AA75" i="20"/>
  <c r="S75" i="20"/>
  <c r="AI75" i="20"/>
  <c r="AA53" i="20"/>
  <c r="S53" i="20"/>
  <c r="AI53" i="20"/>
  <c r="AH75" i="20"/>
  <c r="Z75" i="20"/>
  <c r="R75" i="20"/>
  <c r="K75" i="20"/>
  <c r="AH53" i="20"/>
  <c r="Z53" i="20"/>
  <c r="R53" i="20"/>
  <c r="K53" i="20"/>
  <c r="AG75" i="20"/>
  <c r="Y75" i="20"/>
  <c r="Q75" i="20"/>
  <c r="J75" i="20"/>
  <c r="AG53" i="20"/>
  <c r="Y53" i="20"/>
  <c r="Q53" i="20"/>
  <c r="J53" i="20"/>
  <c r="AF75" i="20"/>
  <c r="X75" i="20"/>
  <c r="P75" i="20"/>
  <c r="I75" i="20"/>
  <c r="AF53" i="20"/>
  <c r="X53" i="20"/>
  <c r="P53" i="20"/>
  <c r="I53" i="20"/>
  <c r="G53" i="20"/>
  <c r="AF166" i="20"/>
  <c r="X166" i="20"/>
  <c r="P166" i="20"/>
  <c r="I166" i="20"/>
  <c r="AG144" i="20"/>
  <c r="Y144" i="20"/>
  <c r="Q144" i="20"/>
  <c r="J144" i="20"/>
  <c r="AE166" i="20"/>
  <c r="W166" i="20"/>
  <c r="O166" i="20"/>
  <c r="H166" i="20"/>
  <c r="AF144" i="20"/>
  <c r="X144" i="20"/>
  <c r="AD166" i="20"/>
  <c r="V166" i="20"/>
  <c r="N166" i="20"/>
  <c r="G166" i="20"/>
  <c r="AE144" i="20"/>
  <c r="W144" i="20"/>
  <c r="AC166" i="20"/>
  <c r="U166" i="20"/>
  <c r="M166" i="20"/>
  <c r="AD144" i="20"/>
  <c r="V144" i="20"/>
  <c r="N144" i="20"/>
  <c r="G144" i="20"/>
  <c r="AB166" i="20"/>
  <c r="T166" i="20"/>
  <c r="L166" i="20"/>
  <c r="AC144" i="20"/>
  <c r="U144" i="20"/>
  <c r="M144" i="20"/>
  <c r="AA166" i="20"/>
  <c r="S166" i="20"/>
  <c r="AI166" i="20"/>
  <c r="AB144" i="20"/>
  <c r="T144" i="20"/>
  <c r="L144" i="20"/>
  <c r="AH166" i="20"/>
  <c r="Z166" i="20"/>
  <c r="R166" i="20"/>
  <c r="K166" i="20"/>
  <c r="AA144" i="20"/>
  <c r="S144" i="20"/>
  <c r="AI144" i="20"/>
  <c r="AG166" i="20"/>
  <c r="Y166" i="20"/>
  <c r="Q166" i="20"/>
  <c r="J166" i="20"/>
  <c r="AH144" i="20"/>
  <c r="Z144" i="20"/>
  <c r="R144" i="20"/>
  <c r="K144" i="20"/>
  <c r="AE122" i="20"/>
  <c r="W122" i="20"/>
  <c r="O122" i="20"/>
  <c r="H122" i="20"/>
  <c r="P144" i="20"/>
  <c r="AD122" i="20"/>
  <c r="V122" i="20"/>
  <c r="N122" i="20"/>
  <c r="G122" i="20"/>
  <c r="O144" i="20"/>
  <c r="AC122" i="20"/>
  <c r="U122" i="20"/>
  <c r="M122" i="20"/>
  <c r="I144" i="20"/>
  <c r="AB122" i="20"/>
  <c r="T122" i="20"/>
  <c r="L122" i="20"/>
  <c r="H144" i="20"/>
  <c r="AA122" i="20"/>
  <c r="S122" i="20"/>
  <c r="AI122" i="20"/>
  <c r="AH122" i="20"/>
  <c r="Z122" i="20"/>
  <c r="R122" i="20"/>
  <c r="K122" i="20"/>
  <c r="AG122" i="20"/>
  <c r="Y122" i="20"/>
  <c r="Q122" i="20"/>
  <c r="J122" i="20"/>
  <c r="AF122" i="20"/>
  <c r="X122" i="20"/>
  <c r="P122" i="20"/>
  <c r="I122" i="20"/>
  <c r="AB100" i="20"/>
  <c r="T100" i="20"/>
  <c r="L100" i="20"/>
  <c r="AA100" i="20"/>
  <c r="S100" i="20"/>
  <c r="AI100" i="20"/>
  <c r="AH100" i="20"/>
  <c r="Z100" i="20"/>
  <c r="R100" i="20"/>
  <c r="K100" i="20"/>
  <c r="AG100" i="20"/>
  <c r="Y100" i="20"/>
  <c r="Q100" i="20"/>
  <c r="J100" i="20"/>
  <c r="AF100" i="20"/>
  <c r="X100" i="20"/>
  <c r="P100" i="20"/>
  <c r="I100" i="20"/>
  <c r="AE100" i="20"/>
  <c r="W100" i="20"/>
  <c r="O100" i="20"/>
  <c r="H100" i="20"/>
  <c r="AD100" i="20"/>
  <c r="V100" i="20"/>
  <c r="N100" i="20"/>
  <c r="G100" i="20"/>
  <c r="AC100" i="20"/>
  <c r="U100" i="20"/>
  <c r="M100" i="20"/>
  <c r="AF78" i="20"/>
  <c r="X78" i="20"/>
  <c r="P78" i="20"/>
  <c r="I78" i="20"/>
  <c r="AF56" i="20"/>
  <c r="X56" i="20"/>
  <c r="P56" i="20"/>
  <c r="I56" i="20"/>
  <c r="AE78" i="20"/>
  <c r="W78" i="20"/>
  <c r="O78" i="20"/>
  <c r="H78" i="20"/>
  <c r="AE56" i="20"/>
  <c r="W56" i="20"/>
  <c r="O56" i="20"/>
  <c r="H56" i="20"/>
  <c r="AD78" i="20"/>
  <c r="V78" i="20"/>
  <c r="N78" i="20"/>
  <c r="G78" i="20"/>
  <c r="AD56" i="20"/>
  <c r="V56" i="20"/>
  <c r="N56" i="20"/>
  <c r="G56" i="20"/>
  <c r="AC78" i="20"/>
  <c r="U78" i="20"/>
  <c r="M78" i="20"/>
  <c r="AC56" i="20"/>
  <c r="U56" i="20"/>
  <c r="M56" i="20"/>
  <c r="AB78" i="20"/>
  <c r="T78" i="20"/>
  <c r="L78" i="20"/>
  <c r="AB56" i="20"/>
  <c r="T56" i="20"/>
  <c r="L56" i="20"/>
  <c r="AA78" i="20"/>
  <c r="S78" i="20"/>
  <c r="AI78" i="20"/>
  <c r="AA56" i="20"/>
  <c r="S56" i="20"/>
  <c r="AI56" i="20"/>
  <c r="AH78" i="20"/>
  <c r="Z78" i="20"/>
  <c r="R78" i="20"/>
  <c r="K78" i="20"/>
  <c r="AH56" i="20"/>
  <c r="Z56" i="20"/>
  <c r="R56" i="20"/>
  <c r="K56" i="20"/>
  <c r="AG78" i="20"/>
  <c r="Y78" i="20"/>
  <c r="Q78" i="20"/>
  <c r="J78" i="20"/>
  <c r="AG56" i="20"/>
  <c r="Y56" i="20"/>
  <c r="Q56" i="20"/>
  <c r="J56" i="20"/>
  <c r="AC165" i="20"/>
  <c r="U165" i="20"/>
  <c r="M165" i="20"/>
  <c r="AB165" i="20"/>
  <c r="T165" i="20"/>
  <c r="L165" i="20"/>
  <c r="AA165" i="20"/>
  <c r="S165" i="20"/>
  <c r="AI165" i="20"/>
  <c r="AH165" i="20"/>
  <c r="Z165" i="20"/>
  <c r="R165" i="20"/>
  <c r="K165" i="20"/>
  <c r="AG165" i="20"/>
  <c r="Y165" i="20"/>
  <c r="Q165" i="20"/>
  <c r="J165" i="20"/>
  <c r="AF165" i="20"/>
  <c r="X165" i="20"/>
  <c r="P165" i="20"/>
  <c r="I165" i="20"/>
  <c r="AG143" i="20"/>
  <c r="AE165" i="20"/>
  <c r="W165" i="20"/>
  <c r="O165" i="20"/>
  <c r="H165" i="20"/>
  <c r="AF143" i="20"/>
  <c r="AD165" i="20"/>
  <c r="V165" i="20"/>
  <c r="N165" i="20"/>
  <c r="G165" i="20"/>
  <c r="AE143" i="20"/>
  <c r="W143" i="20"/>
  <c r="AB143" i="20"/>
  <c r="S143" i="20"/>
  <c r="AI143" i="20"/>
  <c r="AB121" i="20"/>
  <c r="T121" i="20"/>
  <c r="L121" i="20"/>
  <c r="AA143" i="20"/>
  <c r="R143" i="20"/>
  <c r="K143" i="20"/>
  <c r="AA121" i="20"/>
  <c r="S121" i="20"/>
  <c r="AI121" i="20"/>
  <c r="Z143" i="20"/>
  <c r="Q143" i="20"/>
  <c r="J143" i="20"/>
  <c r="AH121" i="20"/>
  <c r="Z121" i="20"/>
  <c r="R121" i="20"/>
  <c r="K121" i="20"/>
  <c r="Y143" i="20"/>
  <c r="P143" i="20"/>
  <c r="I143" i="20"/>
  <c r="AG121" i="20"/>
  <c r="Y121" i="20"/>
  <c r="Q121" i="20"/>
  <c r="J121" i="20"/>
  <c r="X143" i="20"/>
  <c r="O143" i="20"/>
  <c r="H143" i="20"/>
  <c r="AF121" i="20"/>
  <c r="X121" i="20"/>
  <c r="P121" i="20"/>
  <c r="I121" i="20"/>
  <c r="AH143" i="20"/>
  <c r="V143" i="20"/>
  <c r="N143" i="20"/>
  <c r="G143" i="20"/>
  <c r="AE121" i="20"/>
  <c r="W121" i="20"/>
  <c r="O121" i="20"/>
  <c r="H121" i="20"/>
  <c r="AD143" i="20"/>
  <c r="U143" i="20"/>
  <c r="M143" i="20"/>
  <c r="AD121" i="20"/>
  <c r="V121" i="20"/>
  <c r="N121" i="20"/>
  <c r="G121" i="20"/>
  <c r="AC143" i="20"/>
  <c r="T143" i="20"/>
  <c r="L143" i="20"/>
  <c r="AC121" i="20"/>
  <c r="U121" i="20"/>
  <c r="M121" i="20"/>
  <c r="AG99" i="20"/>
  <c r="Y99" i="20"/>
  <c r="Q99" i="20"/>
  <c r="J99" i="20"/>
  <c r="AF99" i="20"/>
  <c r="X99" i="20"/>
  <c r="P99" i="20"/>
  <c r="I99" i="20"/>
  <c r="AE99" i="20"/>
  <c r="W99" i="20"/>
  <c r="O99" i="20"/>
  <c r="H99" i="20"/>
  <c r="AD99" i="20"/>
  <c r="V99" i="20"/>
  <c r="N99" i="20"/>
  <c r="G99" i="20"/>
  <c r="AC99" i="20"/>
  <c r="U99" i="20"/>
  <c r="M99" i="20"/>
  <c r="AB99" i="20"/>
  <c r="T99" i="20"/>
  <c r="L99" i="20"/>
  <c r="AA99" i="20"/>
  <c r="S99" i="20"/>
  <c r="AI99" i="20"/>
  <c r="AH99" i="20"/>
  <c r="Z99" i="20"/>
  <c r="R99" i="20"/>
  <c r="K99" i="20"/>
  <c r="AC77" i="20"/>
  <c r="U77" i="20"/>
  <c r="M77" i="20"/>
  <c r="AC55" i="20"/>
  <c r="U55" i="20"/>
  <c r="M55" i="20"/>
  <c r="AB77" i="20"/>
  <c r="T77" i="20"/>
  <c r="L77" i="20"/>
  <c r="AB55" i="20"/>
  <c r="T55" i="20"/>
  <c r="L55" i="20"/>
  <c r="AA77" i="20"/>
  <c r="S77" i="20"/>
  <c r="AI77" i="20"/>
  <c r="AA55" i="20"/>
  <c r="S55" i="20"/>
  <c r="AI55" i="20"/>
  <c r="AH77" i="20"/>
  <c r="Z77" i="20"/>
  <c r="R77" i="20"/>
  <c r="K77" i="20"/>
  <c r="AH55" i="20"/>
  <c r="Z55" i="20"/>
  <c r="R55" i="20"/>
  <c r="K55" i="20"/>
  <c r="AG77" i="20"/>
  <c r="Y77" i="20"/>
  <c r="Q77" i="20"/>
  <c r="J77" i="20"/>
  <c r="AG55" i="20"/>
  <c r="Y55" i="20"/>
  <c r="Q55" i="20"/>
  <c r="J55" i="20"/>
  <c r="AF77" i="20"/>
  <c r="X77" i="20"/>
  <c r="P77" i="20"/>
  <c r="I77" i="20"/>
  <c r="AF55" i="20"/>
  <c r="X55" i="20"/>
  <c r="P55" i="20"/>
  <c r="I55" i="20"/>
  <c r="AE77" i="20"/>
  <c r="W77" i="20"/>
  <c r="O77" i="20"/>
  <c r="H77" i="20"/>
  <c r="AE55" i="20"/>
  <c r="W55" i="20"/>
  <c r="O55" i="20"/>
  <c r="H55" i="20"/>
  <c r="AD77" i="20"/>
  <c r="V77" i="20"/>
  <c r="N77" i="20"/>
  <c r="G77" i="20"/>
  <c r="AD55" i="20"/>
  <c r="V55" i="20"/>
  <c r="N55" i="20"/>
  <c r="G55" i="20"/>
  <c r="AD160" i="20"/>
  <c r="V160" i="20"/>
  <c r="N160" i="20"/>
  <c r="G160" i="20"/>
  <c r="AC160" i="20"/>
  <c r="U160" i="20"/>
  <c r="M160" i="20"/>
  <c r="AB160" i="20"/>
  <c r="T160" i="20"/>
  <c r="L160" i="20"/>
  <c r="AA160" i="20"/>
  <c r="S160" i="20"/>
  <c r="AI160" i="20"/>
  <c r="AH160" i="20"/>
  <c r="Z160" i="20"/>
  <c r="R160" i="20"/>
  <c r="K160" i="20"/>
  <c r="AG160" i="20"/>
  <c r="Y160" i="20"/>
  <c r="Q160" i="20"/>
  <c r="J160" i="20"/>
  <c r="AF160" i="20"/>
  <c r="X160" i="20"/>
  <c r="P160" i="20"/>
  <c r="I160" i="20"/>
  <c r="AE160" i="20"/>
  <c r="W160" i="20"/>
  <c r="O160" i="20"/>
  <c r="H160" i="20"/>
  <c r="AB138" i="20"/>
  <c r="T138" i="20"/>
  <c r="L138" i="20"/>
  <c r="AA138" i="20"/>
  <c r="S138" i="20"/>
  <c r="AI138" i="20"/>
  <c r="AH138" i="20"/>
  <c r="Z138" i="20"/>
  <c r="R138" i="20"/>
  <c r="K138" i="20"/>
  <c r="AG138" i="20"/>
  <c r="Y138" i="20"/>
  <c r="Q138" i="20"/>
  <c r="J138" i="20"/>
  <c r="AF138" i="20"/>
  <c r="X138" i="20"/>
  <c r="P138" i="20"/>
  <c r="I138" i="20"/>
  <c r="AG116" i="20"/>
  <c r="Y116" i="20"/>
  <c r="Q116" i="20"/>
  <c r="J116" i="20"/>
  <c r="AE138" i="20"/>
  <c r="W138" i="20"/>
  <c r="O138" i="20"/>
  <c r="H138" i="20"/>
  <c r="AD138" i="20"/>
  <c r="V138" i="20"/>
  <c r="N138" i="20"/>
  <c r="G138" i="20"/>
  <c r="AE116" i="20"/>
  <c r="W116" i="20"/>
  <c r="O116" i="20"/>
  <c r="H116" i="20"/>
  <c r="AC138" i="20"/>
  <c r="U138" i="20"/>
  <c r="M138" i="20"/>
  <c r="AD116" i="20"/>
  <c r="V116" i="20"/>
  <c r="N116" i="20"/>
  <c r="X116" i="20"/>
  <c r="AI116" i="20"/>
  <c r="AH94" i="20"/>
  <c r="Z94" i="20"/>
  <c r="R94" i="20"/>
  <c r="K94" i="20"/>
  <c r="U116" i="20"/>
  <c r="K116" i="20"/>
  <c r="AG94" i="20"/>
  <c r="Y94" i="20"/>
  <c r="Q94" i="20"/>
  <c r="J94" i="20"/>
  <c r="AH116" i="20"/>
  <c r="T116" i="20"/>
  <c r="I116" i="20"/>
  <c r="AF94" i="20"/>
  <c r="X94" i="20"/>
  <c r="P94" i="20"/>
  <c r="I94" i="20"/>
  <c r="AF116" i="20"/>
  <c r="S116" i="20"/>
  <c r="G116" i="20"/>
  <c r="AE94" i="20"/>
  <c r="W94" i="20"/>
  <c r="O94" i="20"/>
  <c r="H94" i="20"/>
  <c r="AC116" i="20"/>
  <c r="R116" i="20"/>
  <c r="AD94" i="20"/>
  <c r="V94" i="20"/>
  <c r="N94" i="20"/>
  <c r="G94" i="20"/>
  <c r="AB116" i="20"/>
  <c r="P116" i="20"/>
  <c r="AC94" i="20"/>
  <c r="U94" i="20"/>
  <c r="M94" i="20"/>
  <c r="AA116" i="20"/>
  <c r="M116" i="20"/>
  <c r="AB94" i="20"/>
  <c r="T94" i="20"/>
  <c r="L94" i="20"/>
  <c r="Z116" i="20"/>
  <c r="L116" i="20"/>
  <c r="AA94" i="20"/>
  <c r="S94" i="20"/>
  <c r="AI94" i="20"/>
  <c r="AD72" i="20"/>
  <c r="V72" i="20"/>
  <c r="N72" i="20"/>
  <c r="G72" i="20"/>
  <c r="AC72" i="20"/>
  <c r="U72" i="20"/>
  <c r="M72" i="20"/>
  <c r="AB72" i="20"/>
  <c r="T72" i="20"/>
  <c r="L72" i="20"/>
  <c r="AA72" i="20"/>
  <c r="S72" i="20"/>
  <c r="AI72" i="20"/>
  <c r="AA50" i="20"/>
  <c r="S50" i="20"/>
  <c r="AI50" i="20"/>
  <c r="AH72" i="20"/>
  <c r="Z72" i="20"/>
  <c r="R72" i="20"/>
  <c r="K72" i="20"/>
  <c r="AG72" i="20"/>
  <c r="Y72" i="20"/>
  <c r="Q72" i="20"/>
  <c r="J72" i="20"/>
  <c r="AF72" i="20"/>
  <c r="X72" i="20"/>
  <c r="P72" i="20"/>
  <c r="I72" i="20"/>
  <c r="AE72" i="20"/>
  <c r="W72" i="20"/>
  <c r="O72" i="20"/>
  <c r="H72" i="20"/>
  <c r="AE50" i="20"/>
  <c r="W50" i="20"/>
  <c r="O50" i="20"/>
  <c r="H50" i="20"/>
  <c r="AF50" i="20"/>
  <c r="K50" i="20"/>
  <c r="AD50" i="20"/>
  <c r="T50" i="20"/>
  <c r="AC50" i="20"/>
  <c r="R50" i="20"/>
  <c r="I50" i="20"/>
  <c r="AB50" i="20"/>
  <c r="Q50" i="20"/>
  <c r="G50" i="20"/>
  <c r="P50" i="20"/>
  <c r="Y50" i="20"/>
  <c r="Z50" i="20"/>
  <c r="N50" i="20"/>
  <c r="AH50" i="20"/>
  <c r="X50" i="20"/>
  <c r="M50" i="20"/>
  <c r="J50" i="20"/>
  <c r="AG50" i="20"/>
  <c r="V50" i="20"/>
  <c r="L50" i="20"/>
  <c r="U50" i="20"/>
  <c r="AG161" i="20"/>
  <c r="Y161" i="20"/>
  <c r="Q161" i="20"/>
  <c r="J161" i="20"/>
  <c r="AF161" i="20"/>
  <c r="X161" i="20"/>
  <c r="P161" i="20"/>
  <c r="I161" i="20"/>
  <c r="AE161" i="20"/>
  <c r="W161" i="20"/>
  <c r="O161" i="20"/>
  <c r="H161" i="20"/>
  <c r="AD161" i="20"/>
  <c r="V161" i="20"/>
  <c r="N161" i="20"/>
  <c r="G161" i="20"/>
  <c r="AC161" i="20"/>
  <c r="U161" i="20"/>
  <c r="M161" i="20"/>
  <c r="AB161" i="20"/>
  <c r="T161" i="20"/>
  <c r="L161" i="20"/>
  <c r="AA161" i="20"/>
  <c r="S161" i="20"/>
  <c r="AI161" i="20"/>
  <c r="AH161" i="20"/>
  <c r="Z161" i="20"/>
  <c r="R161" i="20"/>
  <c r="K161" i="20"/>
  <c r="AE139" i="20"/>
  <c r="W139" i="20"/>
  <c r="O139" i="20"/>
  <c r="H139" i="20"/>
  <c r="AD139" i="20"/>
  <c r="V139" i="20"/>
  <c r="N139" i="20"/>
  <c r="G139" i="20"/>
  <c r="AC139" i="20"/>
  <c r="U139" i="20"/>
  <c r="M139" i="20"/>
  <c r="AB139" i="20"/>
  <c r="T139" i="20"/>
  <c r="L139" i="20"/>
  <c r="AA139" i="20"/>
  <c r="S139" i="20"/>
  <c r="AI139" i="20"/>
  <c r="AB117" i="20"/>
  <c r="T117" i="20"/>
  <c r="L117" i="20"/>
  <c r="AH139" i="20"/>
  <c r="Z139" i="20"/>
  <c r="R139" i="20"/>
  <c r="K139" i="20"/>
  <c r="AG139" i="20"/>
  <c r="Y139" i="20"/>
  <c r="Q139" i="20"/>
  <c r="J139" i="20"/>
  <c r="AH117" i="20"/>
  <c r="Z117" i="20"/>
  <c r="R117" i="20"/>
  <c r="K117" i="20"/>
  <c r="AF139" i="20"/>
  <c r="X139" i="20"/>
  <c r="P139" i="20"/>
  <c r="I139" i="20"/>
  <c r="AG117" i="20"/>
  <c r="Y117" i="20"/>
  <c r="Q117" i="20"/>
  <c r="J117" i="20"/>
  <c r="AF117" i="20"/>
  <c r="U117" i="20"/>
  <c r="H117" i="20"/>
  <c r="AC95" i="20"/>
  <c r="U95" i="20"/>
  <c r="M95" i="20"/>
  <c r="AE117" i="20"/>
  <c r="S117" i="20"/>
  <c r="G117" i="20"/>
  <c r="AB95" i="20"/>
  <c r="T95" i="20"/>
  <c r="L95" i="20"/>
  <c r="AD117" i="20"/>
  <c r="P117" i="20"/>
  <c r="AA95" i="20"/>
  <c r="S95" i="20"/>
  <c r="AI95" i="20"/>
  <c r="AC117" i="20"/>
  <c r="O117" i="20"/>
  <c r="AH95" i="20"/>
  <c r="Z95" i="20"/>
  <c r="R95" i="20"/>
  <c r="K95" i="20"/>
  <c r="AA117" i="20"/>
  <c r="N117" i="20"/>
  <c r="AG95" i="20"/>
  <c r="Y95" i="20"/>
  <c r="Q95" i="20"/>
  <c r="J95" i="20"/>
  <c r="X117" i="20"/>
  <c r="M117" i="20"/>
  <c r="AF95" i="20"/>
  <c r="X95" i="20"/>
  <c r="P95" i="20"/>
  <c r="I95" i="20"/>
  <c r="W117" i="20"/>
  <c r="AI117" i="20"/>
  <c r="AE95" i="20"/>
  <c r="W95" i="20"/>
  <c r="O95" i="20"/>
  <c r="H95" i="20"/>
  <c r="V117" i="20"/>
  <c r="I117" i="20"/>
  <c r="AD95" i="20"/>
  <c r="V95" i="20"/>
  <c r="N95" i="20"/>
  <c r="G95" i="20"/>
  <c r="AG73" i="20"/>
  <c r="Y73" i="20"/>
  <c r="Q73" i="20"/>
  <c r="J73" i="20"/>
  <c r="AF73" i="20"/>
  <c r="X73" i="20"/>
  <c r="P73" i="20"/>
  <c r="I73" i="20"/>
  <c r="AE73" i="20"/>
  <c r="W73" i="20"/>
  <c r="O73" i="20"/>
  <c r="H73" i="20"/>
  <c r="AD73" i="20"/>
  <c r="V73" i="20"/>
  <c r="N73" i="20"/>
  <c r="G73" i="20"/>
  <c r="AD51" i="20"/>
  <c r="V51" i="20"/>
  <c r="N51" i="20"/>
  <c r="G51" i="20"/>
  <c r="AC73" i="20"/>
  <c r="U73" i="20"/>
  <c r="M73" i="20"/>
  <c r="AB73" i="20"/>
  <c r="T73" i="20"/>
  <c r="L73" i="20"/>
  <c r="AA73" i="20"/>
  <c r="S73" i="20"/>
  <c r="AI73" i="20"/>
  <c r="AH73" i="20"/>
  <c r="Z73" i="20"/>
  <c r="R73" i="20"/>
  <c r="K73" i="20"/>
  <c r="AH51" i="20"/>
  <c r="Z51" i="20"/>
  <c r="R51" i="20"/>
  <c r="K51" i="20"/>
  <c r="AG51" i="20"/>
  <c r="W51" i="20"/>
  <c r="L51" i="20"/>
  <c r="AF51" i="20"/>
  <c r="U51" i="20"/>
  <c r="AI51" i="20"/>
  <c r="AE51" i="20"/>
  <c r="T51" i="20"/>
  <c r="J51" i="20"/>
  <c r="I51" i="20"/>
  <c r="AC51" i="20"/>
  <c r="S51" i="20"/>
  <c r="AB51" i="20"/>
  <c r="Q51" i="20"/>
  <c r="H51" i="20"/>
  <c r="AA51" i="20"/>
  <c r="P51" i="20"/>
  <c r="Y51" i="20"/>
  <c r="O51" i="20"/>
  <c r="X51" i="20"/>
  <c r="M51" i="20"/>
  <c r="AA159" i="20"/>
  <c r="S159" i="20"/>
  <c r="AI159" i="20"/>
  <c r="AH159" i="20"/>
  <c r="Z159" i="20"/>
  <c r="R159" i="20"/>
  <c r="K159" i="20"/>
  <c r="AG159" i="20"/>
  <c r="Y159" i="20"/>
  <c r="Q159" i="20"/>
  <c r="J159" i="20"/>
  <c r="AF159" i="20"/>
  <c r="X159" i="20"/>
  <c r="P159" i="20"/>
  <c r="I159" i="20"/>
  <c r="AE159" i="20"/>
  <c r="W159" i="20"/>
  <c r="O159" i="20"/>
  <c r="H159" i="20"/>
  <c r="AD159" i="20"/>
  <c r="V159" i="20"/>
  <c r="N159" i="20"/>
  <c r="G159" i="20"/>
  <c r="AC159" i="20"/>
  <c r="U159" i="20"/>
  <c r="M159" i="20"/>
  <c r="AB159" i="20"/>
  <c r="T159" i="20"/>
  <c r="L159" i="20"/>
  <c r="AG137" i="20"/>
  <c r="Y137" i="20"/>
  <c r="Q137" i="20"/>
  <c r="J137" i="20"/>
  <c r="AF137" i="20"/>
  <c r="X137" i="20"/>
  <c r="P137" i="20"/>
  <c r="I137" i="20"/>
  <c r="AE137" i="20"/>
  <c r="W137" i="20"/>
  <c r="O137" i="20"/>
  <c r="H137" i="20"/>
  <c r="AD137" i="20"/>
  <c r="V137" i="20"/>
  <c r="N137" i="20"/>
  <c r="G137" i="20"/>
  <c r="AC137" i="20"/>
  <c r="U137" i="20"/>
  <c r="M137" i="20"/>
  <c r="AD115" i="20"/>
  <c r="V115" i="20"/>
  <c r="N115" i="20"/>
  <c r="G115" i="20"/>
  <c r="AB137" i="20"/>
  <c r="T137" i="20"/>
  <c r="L137" i="20"/>
  <c r="AA137" i="20"/>
  <c r="S137" i="20"/>
  <c r="AI137" i="20"/>
  <c r="AB115" i="20"/>
  <c r="T115" i="20"/>
  <c r="L115" i="20"/>
  <c r="AH137" i="20"/>
  <c r="Z137" i="20"/>
  <c r="R137" i="20"/>
  <c r="K137" i="20"/>
  <c r="AC115" i="20"/>
  <c r="R115" i="20"/>
  <c r="I115" i="20"/>
  <c r="AE93" i="20"/>
  <c r="W93" i="20"/>
  <c r="O93" i="20"/>
  <c r="H93" i="20"/>
  <c r="AA115" i="20"/>
  <c r="Q115" i="20"/>
  <c r="H115" i="20"/>
  <c r="AD93" i="20"/>
  <c r="V93" i="20"/>
  <c r="N93" i="20"/>
  <c r="G93" i="20"/>
  <c r="Z115" i="20"/>
  <c r="P115" i="20"/>
  <c r="AC93" i="20"/>
  <c r="U93" i="20"/>
  <c r="M93" i="20"/>
  <c r="Y115" i="20"/>
  <c r="O115" i="20"/>
  <c r="AB93" i="20"/>
  <c r="T93" i="20"/>
  <c r="L93" i="20"/>
  <c r="AH115" i="20"/>
  <c r="X115" i="20"/>
  <c r="M115" i="20"/>
  <c r="AA93" i="20"/>
  <c r="S93" i="20"/>
  <c r="AI93" i="20"/>
  <c r="AG115" i="20"/>
  <c r="W115" i="20"/>
  <c r="AI115" i="20"/>
  <c r="AH93" i="20"/>
  <c r="Z93" i="20"/>
  <c r="R93" i="20"/>
  <c r="K93" i="20"/>
  <c r="AF115" i="20"/>
  <c r="U115" i="20"/>
  <c r="K115" i="20"/>
  <c r="AG93" i="20"/>
  <c r="Y93" i="20"/>
  <c r="Q93" i="20"/>
  <c r="J93" i="20"/>
  <c r="AE115" i="20"/>
  <c r="S115" i="20"/>
  <c r="J115" i="20"/>
  <c r="AF93" i="20"/>
  <c r="X93" i="20"/>
  <c r="P93" i="20"/>
  <c r="I93" i="20"/>
  <c r="AA71" i="20"/>
  <c r="S71" i="20"/>
  <c r="AI71" i="20"/>
  <c r="AH71" i="20"/>
  <c r="Z71" i="20"/>
  <c r="R71" i="20"/>
  <c r="K71" i="20"/>
  <c r="AG71" i="20"/>
  <c r="Y71" i="20"/>
  <c r="Q71" i="20"/>
  <c r="J71" i="20"/>
  <c r="AF71" i="20"/>
  <c r="X71" i="20"/>
  <c r="P71" i="20"/>
  <c r="I71" i="20"/>
  <c r="AE71" i="20"/>
  <c r="W71" i="20"/>
  <c r="O71" i="20"/>
  <c r="H71" i="20"/>
  <c r="AD71" i="20"/>
  <c r="V71" i="20"/>
  <c r="N71" i="20"/>
  <c r="G71" i="20"/>
  <c r="AC71" i="20"/>
  <c r="U71" i="20"/>
  <c r="M71" i="20"/>
  <c r="AB71" i="20"/>
  <c r="T71" i="20"/>
  <c r="L71" i="20"/>
  <c r="AB49" i="20"/>
  <c r="T49" i="20"/>
  <c r="L49" i="20"/>
  <c r="U49" i="20"/>
  <c r="AC49" i="20"/>
  <c r="K49" i="20"/>
  <c r="S49" i="20"/>
  <c r="AA49" i="20"/>
  <c r="R49" i="20"/>
  <c r="J49" i="20"/>
  <c r="Z49" i="20"/>
  <c r="Q49" i="20"/>
  <c r="I49" i="20"/>
  <c r="Y49" i="20"/>
  <c r="P49" i="20"/>
  <c r="O49" i="20"/>
  <c r="AH49" i="20"/>
  <c r="H49" i="20"/>
  <c r="G49" i="20"/>
  <c r="AG49" i="20"/>
  <c r="X49" i="20"/>
  <c r="AF49" i="20"/>
  <c r="W49" i="20"/>
  <c r="N49" i="20"/>
  <c r="AE49" i="20"/>
  <c r="V49" i="20"/>
  <c r="M49" i="20"/>
  <c r="AD49" i="20"/>
  <c r="AI49" i="20"/>
  <c r="AD36" i="20"/>
  <c r="V36" i="20"/>
  <c r="N36" i="20"/>
  <c r="G36" i="20"/>
  <c r="AC36" i="20"/>
  <c r="U36" i="20"/>
  <c r="M36" i="20"/>
  <c r="AB36" i="20"/>
  <c r="T36" i="20"/>
  <c r="L36" i="20"/>
  <c r="W36" i="20"/>
  <c r="AA36" i="20"/>
  <c r="S36" i="20"/>
  <c r="AI36" i="20"/>
  <c r="O36" i="20"/>
  <c r="AH36" i="20"/>
  <c r="Z36" i="20"/>
  <c r="R36" i="20"/>
  <c r="K36" i="20"/>
  <c r="AG36" i="20"/>
  <c r="Y36" i="20"/>
  <c r="Q36" i="20"/>
  <c r="J36" i="20"/>
  <c r="H36" i="20"/>
  <c r="AF36" i="20"/>
  <c r="X36" i="20"/>
  <c r="P36" i="20"/>
  <c r="I36" i="20"/>
  <c r="AE36" i="20"/>
  <c r="AA35" i="20"/>
  <c r="S35" i="20"/>
  <c r="AI35" i="20"/>
  <c r="T35" i="20"/>
  <c r="AH35" i="20"/>
  <c r="Z35" i="20"/>
  <c r="R35" i="20"/>
  <c r="K35" i="20"/>
  <c r="AG35" i="20"/>
  <c r="Y35" i="20"/>
  <c r="Q35" i="20"/>
  <c r="J35" i="20"/>
  <c r="AF35" i="20"/>
  <c r="X35" i="20"/>
  <c r="P35" i="20"/>
  <c r="I35" i="20"/>
  <c r="AE35" i="20"/>
  <c r="W35" i="20"/>
  <c r="O35" i="20"/>
  <c r="H35" i="20"/>
  <c r="AB35" i="20"/>
  <c r="AD35" i="20"/>
  <c r="V35" i="20"/>
  <c r="N35" i="20"/>
  <c r="G35" i="20"/>
  <c r="AC35" i="20"/>
  <c r="U35" i="20"/>
  <c r="M35" i="20"/>
  <c r="L35" i="20"/>
  <c r="AB30" i="20"/>
  <c r="Z30" i="20"/>
  <c r="J30" i="20"/>
  <c r="H30" i="20"/>
  <c r="T30" i="20"/>
  <c r="R30" i="20"/>
  <c r="AF30" i="20"/>
  <c r="AD30" i="20"/>
  <c r="U30" i="20"/>
  <c r="Q30" i="20"/>
  <c r="L30" i="20"/>
  <c r="K30" i="20"/>
  <c r="X30" i="20"/>
  <c r="V30" i="20"/>
  <c r="W30" i="20"/>
  <c r="AH30" i="20"/>
  <c r="AA30" i="20"/>
  <c r="AC30" i="20"/>
  <c r="P30" i="20"/>
  <c r="N30" i="20"/>
  <c r="Y30" i="20"/>
  <c r="O30" i="20"/>
  <c r="S30" i="20"/>
  <c r="M30" i="20"/>
  <c r="I30" i="20"/>
  <c r="G30" i="20"/>
  <c r="AI30" i="20"/>
  <c r="AG30" i="20"/>
  <c r="AE30" i="20"/>
  <c r="AF26" i="20"/>
  <c r="X26" i="20"/>
  <c r="P26" i="20"/>
  <c r="I26" i="20"/>
  <c r="Q26" i="20"/>
  <c r="AE26" i="20"/>
  <c r="W26" i="20"/>
  <c r="O26" i="20"/>
  <c r="H26" i="20"/>
  <c r="AD26" i="20"/>
  <c r="V26" i="20"/>
  <c r="N26" i="20"/>
  <c r="G26" i="20"/>
  <c r="Y26" i="20"/>
  <c r="AC26" i="20"/>
  <c r="U26" i="20"/>
  <c r="M26" i="20"/>
  <c r="J26" i="20"/>
  <c r="AB26" i="20"/>
  <c r="T26" i="20"/>
  <c r="L26" i="20"/>
  <c r="AG26" i="20"/>
  <c r="AA26" i="20"/>
  <c r="S26" i="20"/>
  <c r="AI26" i="20"/>
  <c r="AH26" i="20"/>
  <c r="Z26" i="20"/>
  <c r="R26" i="20"/>
  <c r="K26" i="20"/>
  <c r="AH32" i="20"/>
  <c r="Z32" i="20"/>
  <c r="R32" i="20"/>
  <c r="K32" i="20"/>
  <c r="AG32" i="20"/>
  <c r="Y32" i="20"/>
  <c r="Q32" i="20"/>
  <c r="J32" i="20"/>
  <c r="AF32" i="20"/>
  <c r="X32" i="20"/>
  <c r="P32" i="20"/>
  <c r="I32" i="20"/>
  <c r="AE32" i="20"/>
  <c r="W32" i="20"/>
  <c r="O32" i="20"/>
  <c r="AA32" i="20"/>
  <c r="AD32" i="20"/>
  <c r="V32" i="20"/>
  <c r="N32" i="20"/>
  <c r="G32" i="20"/>
  <c r="AC32" i="20"/>
  <c r="U32" i="20"/>
  <c r="M32" i="20"/>
  <c r="AI32" i="20"/>
  <c r="AB32" i="20"/>
  <c r="T32" i="20"/>
  <c r="L32" i="20"/>
  <c r="S32" i="20"/>
  <c r="AC25" i="20"/>
  <c r="S25" i="20"/>
  <c r="Q25" i="20"/>
  <c r="AE25" i="20"/>
  <c r="U25" i="20"/>
  <c r="M25" i="20"/>
  <c r="AH25" i="20"/>
  <c r="V25" i="20"/>
  <c r="O25" i="20"/>
  <c r="Z25" i="20"/>
  <c r="H25" i="20"/>
  <c r="AB25" i="20"/>
  <c r="AF25" i="20"/>
  <c r="T25" i="20"/>
  <c r="R25" i="20"/>
  <c r="X25" i="20"/>
  <c r="N25" i="20"/>
  <c r="J25" i="20"/>
  <c r="L25" i="20"/>
  <c r="K25" i="20"/>
  <c r="P25" i="20"/>
  <c r="AI25" i="20"/>
  <c r="AD25" i="20"/>
  <c r="AG25" i="20"/>
  <c r="I25" i="20"/>
  <c r="AA25" i="20"/>
  <c r="Y25" i="20"/>
  <c r="G25" i="20"/>
  <c r="W25" i="20"/>
  <c r="AE31" i="20"/>
  <c r="W31" i="20"/>
  <c r="O31" i="20"/>
  <c r="H31" i="20"/>
  <c r="X31" i="20"/>
  <c r="AD31" i="20"/>
  <c r="V31" i="20"/>
  <c r="N31" i="20"/>
  <c r="G31" i="20"/>
  <c r="AC31" i="20"/>
  <c r="U31" i="20"/>
  <c r="M31" i="20"/>
  <c r="AB31" i="20"/>
  <c r="T31" i="20"/>
  <c r="L31" i="20"/>
  <c r="AF31" i="20"/>
  <c r="AA31" i="20"/>
  <c r="S31" i="20"/>
  <c r="AI31" i="20"/>
  <c r="I31" i="20"/>
  <c r="AH31" i="20"/>
  <c r="Z31" i="20"/>
  <c r="R31" i="20"/>
  <c r="K31" i="20"/>
  <c r="AG31" i="20"/>
  <c r="Y31" i="20"/>
  <c r="Q31" i="20"/>
  <c r="J31" i="20"/>
  <c r="P31" i="20"/>
  <c r="AG29" i="20"/>
  <c r="Y29" i="20"/>
  <c r="Q29" i="20"/>
  <c r="J29" i="20"/>
  <c r="Z29" i="20"/>
  <c r="AF29" i="20"/>
  <c r="X29" i="20"/>
  <c r="P29" i="20"/>
  <c r="I29" i="20"/>
  <c r="R29" i="20"/>
  <c r="AE29" i="20"/>
  <c r="W29" i="20"/>
  <c r="O29" i="20"/>
  <c r="H29" i="20"/>
  <c r="AD29" i="20"/>
  <c r="V29" i="20"/>
  <c r="N29" i="20"/>
  <c r="G29" i="20"/>
  <c r="AH29" i="20"/>
  <c r="AC29" i="20"/>
  <c r="U29" i="20"/>
  <c r="M29" i="20"/>
  <c r="AB29" i="20"/>
  <c r="T29" i="20"/>
  <c r="L29" i="20"/>
  <c r="AA29" i="20"/>
  <c r="S29" i="20"/>
  <c r="AI29" i="20"/>
  <c r="K29" i="20"/>
  <c r="AC33" i="20"/>
  <c r="U33" i="20"/>
  <c r="M33" i="20"/>
  <c r="V33" i="20"/>
  <c r="AB33" i="20"/>
  <c r="T33" i="20"/>
  <c r="L33" i="20"/>
  <c r="G33" i="20"/>
  <c r="AA33" i="20"/>
  <c r="S33" i="20"/>
  <c r="AI33" i="20"/>
  <c r="N33" i="20"/>
  <c r="AH33" i="20"/>
  <c r="Z33" i="20"/>
  <c r="R33" i="20"/>
  <c r="K33" i="20"/>
  <c r="AG33" i="20"/>
  <c r="Y33" i="20"/>
  <c r="Q33" i="20"/>
  <c r="J33" i="20"/>
  <c r="AF33" i="20"/>
  <c r="X33" i="20"/>
  <c r="P33" i="20"/>
  <c r="I33" i="20"/>
  <c r="AD33" i="20"/>
  <c r="AE33" i="20"/>
  <c r="W33" i="20"/>
  <c r="O33" i="20"/>
  <c r="H33" i="20"/>
  <c r="AF34" i="20"/>
  <c r="X34" i="20"/>
  <c r="P34" i="20"/>
  <c r="I34" i="20"/>
  <c r="AE34" i="20"/>
  <c r="W34" i="20"/>
  <c r="O34" i="20"/>
  <c r="H34" i="20"/>
  <c r="Q34" i="20"/>
  <c r="AD34" i="20"/>
  <c r="V34" i="20"/>
  <c r="N34" i="20"/>
  <c r="G34" i="20"/>
  <c r="AG34" i="20"/>
  <c r="AC34" i="20"/>
  <c r="U34" i="20"/>
  <c r="M34" i="20"/>
  <c r="Y34" i="20"/>
  <c r="AB34" i="20"/>
  <c r="T34" i="20"/>
  <c r="L34" i="20"/>
  <c r="J34" i="20"/>
  <c r="AA34" i="20"/>
  <c r="S34" i="20"/>
  <c r="AI34" i="20"/>
  <c r="AH34" i="20"/>
  <c r="Z34" i="20"/>
  <c r="R34" i="20"/>
  <c r="K34" i="20"/>
  <c r="AD28" i="20"/>
  <c r="V28" i="20"/>
  <c r="N28" i="20"/>
  <c r="G28" i="20"/>
  <c r="AC28" i="20"/>
  <c r="U28" i="20"/>
  <c r="M28" i="20"/>
  <c r="H28" i="20"/>
  <c r="AB28" i="20"/>
  <c r="T28" i="20"/>
  <c r="L28" i="20"/>
  <c r="AA28" i="20"/>
  <c r="S28" i="20"/>
  <c r="AI28" i="20"/>
  <c r="O28" i="20"/>
  <c r="AH28" i="20"/>
  <c r="Z28" i="20"/>
  <c r="R28" i="20"/>
  <c r="K28" i="20"/>
  <c r="W28" i="20"/>
  <c r="AG28" i="20"/>
  <c r="Y28" i="20"/>
  <c r="Q28" i="20"/>
  <c r="J28" i="20"/>
  <c r="AE28" i="20"/>
  <c r="AF28" i="20"/>
  <c r="X28" i="20"/>
  <c r="P28" i="20"/>
  <c r="I28" i="20"/>
  <c r="AA27" i="20"/>
  <c r="S27" i="20"/>
  <c r="AI27" i="20"/>
  <c r="AB27" i="20"/>
  <c r="AH27" i="20"/>
  <c r="Z27" i="20"/>
  <c r="R27" i="20"/>
  <c r="K27" i="20"/>
  <c r="AG27" i="20"/>
  <c r="Y27" i="20"/>
  <c r="Q27" i="20"/>
  <c r="J27" i="20"/>
  <c r="AF27" i="20"/>
  <c r="X27" i="20"/>
  <c r="P27" i="20"/>
  <c r="I27" i="20"/>
  <c r="AE27" i="20"/>
  <c r="W27" i="20"/>
  <c r="O27" i="20"/>
  <c r="H27" i="20"/>
  <c r="AD27" i="20"/>
  <c r="V27" i="20"/>
  <c r="N27" i="20"/>
  <c r="G27" i="20"/>
  <c r="T27" i="20"/>
  <c r="AC27" i="20"/>
  <c r="U27" i="20"/>
  <c r="M27" i="20"/>
  <c r="L27" i="20"/>
  <c r="AM48" i="10" l="1"/>
  <c r="AM26" i="10" s="1"/>
  <c r="AG26" i="10"/>
  <c r="AU48" i="10"/>
  <c r="AU26" i="10" s="1"/>
  <c r="AP26" i="10"/>
  <c r="AB48" i="10"/>
  <c r="AB26" i="10" s="1"/>
  <c r="W26" i="10"/>
  <c r="H26" i="10"/>
  <c r="O48" i="10"/>
  <c r="O26" i="10" s="1"/>
  <c r="Q26" i="10"/>
  <c r="U48" i="10"/>
  <c r="U26" i="10" s="1"/>
  <c r="AL48" i="10"/>
  <c r="AL26" i="10" s="1"/>
  <c r="AF26" i="10"/>
  <c r="AE26" i="10"/>
  <c r="AK48" i="10"/>
  <c r="AK26" i="10" s="1"/>
  <c r="AN48" i="10"/>
  <c r="AN26" i="10" s="1"/>
  <c r="AH26" i="10"/>
  <c r="AD26" i="10"/>
  <c r="AJ48" i="10"/>
  <c r="AJ26" i="10" s="1"/>
  <c r="AJ28" i="10"/>
  <c r="E25" i="10"/>
  <c r="O28" i="10"/>
  <c r="O47" i="10"/>
  <c r="AB47" i="10"/>
  <c r="AN47" i="10"/>
  <c r="U47" i="10"/>
  <c r="AM47" i="10"/>
  <c r="AK47" i="10"/>
  <c r="AL47" i="10"/>
  <c r="AU47" i="10"/>
  <c r="AJ47" i="10"/>
  <c r="AQ22" i="10"/>
  <c r="M22" i="10"/>
  <c r="J22" i="10"/>
  <c r="Z22" i="10"/>
  <c r="L22" i="10"/>
  <c r="R22" i="10"/>
  <c r="K22" i="10"/>
  <c r="T22" i="10"/>
  <c r="S22" i="10"/>
  <c r="AE22" i="10"/>
  <c r="F22" i="10"/>
  <c r="AH22" i="10"/>
  <c r="AI22" i="10"/>
  <c r="AG22" i="10"/>
  <c r="X22" i="10"/>
  <c r="N22" i="10"/>
  <c r="AT22" i="10"/>
  <c r="Y22" i="10"/>
  <c r="AS22" i="10"/>
  <c r="AP22" i="10"/>
  <c r="E22" i="10"/>
  <c r="AF22" i="10"/>
  <c r="Q22" i="10"/>
  <c r="H22" i="10"/>
  <c r="AA22" i="10"/>
  <c r="A44" i="10"/>
  <c r="E18" i="10"/>
  <c r="E20" i="10"/>
  <c r="E16" i="10"/>
  <c r="AS14" i="10"/>
  <c r="F14" i="10"/>
  <c r="K14" i="10"/>
  <c r="J20" i="10"/>
  <c r="AI14" i="10"/>
  <c r="L20" i="10"/>
  <c r="R14" i="10"/>
  <c r="M20" i="10"/>
  <c r="AU40" i="10"/>
  <c r="S20" i="10"/>
  <c r="T16" i="10"/>
  <c r="AH20" i="10"/>
  <c r="Y14" i="10"/>
  <c r="Z16" i="10"/>
  <c r="AA16" i="10"/>
  <c r="K16" i="10"/>
  <c r="AA18" i="10"/>
  <c r="AA14" i="10"/>
  <c r="T14" i="10"/>
  <c r="J16" i="10"/>
  <c r="Z14" i="10"/>
  <c r="W20" i="10"/>
  <c r="Q20" i="10"/>
  <c r="AG20" i="10"/>
  <c r="AT16" i="10"/>
  <c r="M14" i="10"/>
  <c r="M16" i="10"/>
  <c r="X16" i="10"/>
  <c r="I14" i="10"/>
  <c r="H20" i="10"/>
  <c r="X14" i="10"/>
  <c r="U40" i="10"/>
  <c r="AL40" i="10"/>
  <c r="AR16" i="10"/>
  <c r="AS16" i="10"/>
  <c r="I16" i="10"/>
  <c r="N14" i="10"/>
  <c r="AQ14" i="10"/>
  <c r="AT14" i="10"/>
  <c r="AR14" i="10"/>
  <c r="AQ16" i="10"/>
  <c r="AN40" i="10"/>
  <c r="L16" i="10"/>
  <c r="L14" i="10"/>
  <c r="AT20" i="10"/>
  <c r="AF20" i="10"/>
  <c r="N16" i="10"/>
  <c r="S16" i="10"/>
  <c r="U29" i="10"/>
  <c r="AJ40" i="10"/>
  <c r="AI16" i="10"/>
  <c r="S14" i="10"/>
  <c r="R16" i="10"/>
  <c r="AB33" i="10"/>
  <c r="Y12" i="10"/>
  <c r="Z20" i="10"/>
  <c r="AK40" i="10"/>
  <c r="O41" i="10"/>
  <c r="AD20" i="10"/>
  <c r="AM40" i="10"/>
  <c r="N20" i="10"/>
  <c r="O40" i="10"/>
  <c r="AJ41" i="10"/>
  <c r="E14" i="10"/>
  <c r="AJ29" i="10"/>
  <c r="AI20" i="10"/>
  <c r="AS20" i="10"/>
  <c r="J14" i="10"/>
  <c r="I20" i="10"/>
  <c r="AB40" i="10"/>
  <c r="AL41" i="10"/>
  <c r="K20" i="10"/>
  <c r="AB41" i="10"/>
  <c r="O42" i="10"/>
  <c r="AJ42" i="10"/>
  <c r="AU42" i="10"/>
  <c r="R20" i="10"/>
  <c r="AN41" i="10"/>
  <c r="AK41" i="10"/>
  <c r="F20" i="10"/>
  <c r="AQ20" i="10"/>
  <c r="X20" i="10"/>
  <c r="AA20" i="10"/>
  <c r="T20" i="10"/>
  <c r="Y20" i="10"/>
  <c r="AK42" i="10"/>
  <c r="AP20" i="10"/>
  <c r="AE20" i="10"/>
  <c r="U42" i="10"/>
  <c r="AL42" i="10"/>
  <c r="AM42" i="10"/>
  <c r="AU41" i="10"/>
  <c r="AR20" i="10"/>
  <c r="U41" i="10"/>
  <c r="AB42" i="10"/>
  <c r="AM41" i="10"/>
  <c r="AN42" i="10"/>
  <c r="AN33" i="10"/>
  <c r="U35" i="10"/>
  <c r="AM37" i="10"/>
  <c r="AM31" i="10"/>
  <c r="O33" i="10"/>
  <c r="AB37" i="10"/>
  <c r="AU31" i="10"/>
  <c r="U31" i="10"/>
  <c r="AM39" i="10"/>
  <c r="AM35" i="10"/>
  <c r="AB35" i="10"/>
  <c r="O31" i="10"/>
  <c r="AJ33" i="10"/>
  <c r="U32" i="10"/>
  <c r="Q12" i="10"/>
  <c r="S12" i="10"/>
  <c r="K12" i="10"/>
  <c r="AI12" i="10"/>
  <c r="Y16" i="10"/>
  <c r="U37" i="10"/>
  <c r="AU37" i="10"/>
  <c r="K18" i="10"/>
  <c r="X18" i="10"/>
  <c r="Y18" i="10"/>
  <c r="AU38" i="10"/>
  <c r="AP18" i="10"/>
  <c r="AP8" i="10"/>
  <c r="AU28" i="10"/>
  <c r="I8" i="10"/>
  <c r="AA8" i="10"/>
  <c r="S8" i="10"/>
  <c r="AR10" i="10"/>
  <c r="AD10" i="10"/>
  <c r="AJ30" i="10"/>
  <c r="U30" i="10"/>
  <c r="Q10" i="10"/>
  <c r="Y10" i="10"/>
  <c r="AN35" i="10"/>
  <c r="AN36" i="10"/>
  <c r="AH16" i="10"/>
  <c r="O34" i="10"/>
  <c r="H14" i="10"/>
  <c r="AL33" i="10"/>
  <c r="AT12" i="10"/>
  <c r="AR12" i="10"/>
  <c r="E12" i="10"/>
  <c r="Z12" i="10"/>
  <c r="F16" i="10"/>
  <c r="AL29" i="10"/>
  <c r="Q18" i="10"/>
  <c r="U38" i="10"/>
  <c r="Z18" i="10"/>
  <c r="K8" i="10"/>
  <c r="AT8" i="10"/>
  <c r="L8" i="10"/>
  <c r="J8" i="10"/>
  <c r="F10" i="10"/>
  <c r="N10" i="10"/>
  <c r="H10" i="10"/>
  <c r="O30" i="10"/>
  <c r="AQ10" i="10"/>
  <c r="AE16" i="10"/>
  <c r="AK36" i="10"/>
  <c r="AM34" i="10"/>
  <c r="AG14" i="10"/>
  <c r="W14" i="10"/>
  <c r="AB34" i="10"/>
  <c r="O39" i="10"/>
  <c r="F12" i="10"/>
  <c r="AK32" i="10"/>
  <c r="AE12" i="10"/>
  <c r="AS12" i="10"/>
  <c r="O37" i="10"/>
  <c r="J18" i="10"/>
  <c r="AM38" i="10"/>
  <c r="AG18" i="10"/>
  <c r="R18" i="10"/>
  <c r="AR18" i="10"/>
  <c r="AQ8" i="10"/>
  <c r="M8" i="10"/>
  <c r="F8" i="10"/>
  <c r="AA10" i="10"/>
  <c r="I10" i="10"/>
  <c r="AF10" i="10"/>
  <c r="AL30" i="10"/>
  <c r="R10" i="10"/>
  <c r="AJ36" i="10"/>
  <c r="AD16" i="10"/>
  <c r="AJ34" i="10"/>
  <c r="AD14" i="10"/>
  <c r="AJ31" i="10"/>
  <c r="U39" i="10"/>
  <c r="AL39" i="10"/>
  <c r="AN32" i="10"/>
  <c r="AH12" i="10"/>
  <c r="H12" i="10"/>
  <c r="O32" i="10"/>
  <c r="J12" i="10"/>
  <c r="AB29" i="10"/>
  <c r="AK29" i="10"/>
  <c r="S18" i="10"/>
  <c r="AS18" i="10"/>
  <c r="AL38" i="10"/>
  <c r="AF18" i="10"/>
  <c r="I18" i="10"/>
  <c r="AF8" i="10"/>
  <c r="AL28" i="10"/>
  <c r="H8" i="10"/>
  <c r="X8" i="10"/>
  <c r="K10" i="10"/>
  <c r="AM30" i="10"/>
  <c r="AG10" i="10"/>
  <c r="AI10" i="10"/>
  <c r="AJ35" i="10"/>
  <c r="AU36" i="10"/>
  <c r="AP16" i="10"/>
  <c r="AB31" i="10"/>
  <c r="AL31" i="10"/>
  <c r="AU33" i="10"/>
  <c r="AB39" i="10"/>
  <c r="AU39" i="10"/>
  <c r="AU32" i="10"/>
  <c r="AP12" i="10"/>
  <c r="AB32" i="10"/>
  <c r="W12" i="10"/>
  <c r="AN37" i="10"/>
  <c r="AM29" i="10"/>
  <c r="L18" i="10"/>
  <c r="N18" i="10"/>
  <c r="T18" i="10"/>
  <c r="AT18" i="10"/>
  <c r="AM28" i="10"/>
  <c r="AG8" i="10"/>
  <c r="AE8" i="10"/>
  <c r="AK28" i="10"/>
  <c r="T8" i="10"/>
  <c r="AU30" i="10"/>
  <c r="AP10" i="10"/>
  <c r="AN30" i="10"/>
  <c r="AH10" i="10"/>
  <c r="L10" i="10"/>
  <c r="AG16" i="10"/>
  <c r="AM36" i="10"/>
  <c r="W16" i="10"/>
  <c r="AB36" i="10"/>
  <c r="AN31" i="10"/>
  <c r="AK31" i="10"/>
  <c r="AM33" i="10"/>
  <c r="AK33" i="10"/>
  <c r="AJ39" i="10"/>
  <c r="AQ12" i="10"/>
  <c r="I12" i="10"/>
  <c r="R12" i="10"/>
  <c r="M12" i="10"/>
  <c r="O29" i="10"/>
  <c r="AU29" i="10"/>
  <c r="F18" i="10"/>
  <c r="AN38" i="10"/>
  <c r="AH18" i="10"/>
  <c r="AI18" i="10"/>
  <c r="Z8" i="10"/>
  <c r="E8" i="10"/>
  <c r="AH8" i="10"/>
  <c r="AN28" i="10"/>
  <c r="R8" i="10"/>
  <c r="S10" i="10"/>
  <c r="Z10" i="10"/>
  <c r="X10" i="10"/>
  <c r="AK35" i="10"/>
  <c r="O36" i="10"/>
  <c r="H16" i="10"/>
  <c r="AP14" i="10"/>
  <c r="AU34" i="10"/>
  <c r="X12" i="10"/>
  <c r="T12" i="10"/>
  <c r="AD12" i="10"/>
  <c r="AJ32" i="10"/>
  <c r="N12" i="10"/>
  <c r="AK37" i="10"/>
  <c r="AJ37" i="10"/>
  <c r="AB38" i="10"/>
  <c r="W18" i="10"/>
  <c r="M18" i="10"/>
  <c r="AQ18" i="10"/>
  <c r="N8" i="10"/>
  <c r="W8" i="10"/>
  <c r="AS8" i="10"/>
  <c r="AI8" i="10"/>
  <c r="J10" i="10"/>
  <c r="AE10" i="10"/>
  <c r="AK30" i="10"/>
  <c r="AS10" i="10"/>
  <c r="T10" i="10"/>
  <c r="O35" i="10"/>
  <c r="AU35" i="10"/>
  <c r="U36" i="10"/>
  <c r="Q16" i="10"/>
  <c r="AL36" i="10"/>
  <c r="AF16" i="10"/>
  <c r="U34" i="10"/>
  <c r="Q14" i="10"/>
  <c r="AL34" i="10"/>
  <c r="AF14" i="10"/>
  <c r="AK34" i="10"/>
  <c r="AE14" i="10"/>
  <c r="AN34" i="10"/>
  <c r="AH14" i="10"/>
  <c r="U33" i="10"/>
  <c r="AN39" i="10"/>
  <c r="AK39" i="10"/>
  <c r="AA12" i="10"/>
  <c r="L12" i="10"/>
  <c r="AL32" i="10"/>
  <c r="AF12" i="10"/>
  <c r="AM32" i="10"/>
  <c r="AG12" i="10"/>
  <c r="AL37" i="10"/>
  <c r="AN29" i="10"/>
  <c r="AE18" i="10"/>
  <c r="AK38" i="10"/>
  <c r="O38" i="10"/>
  <c r="H18" i="10"/>
  <c r="AJ38" i="10"/>
  <c r="AD18" i="10"/>
  <c r="AR8" i="10"/>
  <c r="Y8" i="10"/>
  <c r="AD8" i="10"/>
  <c r="U28" i="10"/>
  <c r="Q8" i="10"/>
  <c r="AT10" i="10"/>
  <c r="W10" i="10"/>
  <c r="AB30" i="10"/>
  <c r="M10" i="10"/>
  <c r="E10" i="10"/>
  <c r="AL35" i="10"/>
  <c r="AB43" i="10" l="1"/>
  <c r="AJ43" i="10"/>
  <c r="U43" i="10"/>
  <c r="AN43" i="10"/>
  <c r="W22" i="10"/>
  <c r="AB22" i="10" s="1"/>
  <c r="O43" i="10"/>
  <c r="AU43" i="10"/>
  <c r="AD22" i="10"/>
  <c r="AK22" i="10" s="1"/>
  <c r="AL43" i="10"/>
  <c r="AK43" i="10"/>
  <c r="AM43" i="10"/>
  <c r="A45" i="10"/>
  <c r="I22" i="10"/>
  <c r="O22" i="10" s="1"/>
  <c r="AR22" i="10"/>
  <c r="AU22" i="10" s="1"/>
  <c r="AB14" i="10"/>
  <c r="O20" i="10"/>
  <c r="U20" i="10"/>
  <c r="AU14" i="10"/>
  <c r="O16" i="10"/>
  <c r="AU16" i="10"/>
  <c r="U14" i="10"/>
  <c r="U16" i="10"/>
  <c r="O14" i="10"/>
  <c r="AB20" i="10"/>
  <c r="AL20" i="10"/>
  <c r="AN20" i="10"/>
  <c r="AM20" i="10"/>
  <c r="AJ20" i="10"/>
  <c r="AK20" i="10"/>
  <c r="U22" i="10"/>
  <c r="AU20" i="10"/>
  <c r="AB18" i="10"/>
  <c r="AU18" i="10"/>
  <c r="AM12" i="10"/>
  <c r="AK10" i="10"/>
  <c r="AN18" i="10"/>
  <c r="AJ8" i="10"/>
  <c r="AK14" i="10"/>
  <c r="AM16" i="10"/>
  <c r="U18" i="10"/>
  <c r="AU8" i="10"/>
  <c r="AM10" i="10"/>
  <c r="AL14" i="10"/>
  <c r="AN10" i="10"/>
  <c r="AM8" i="10"/>
  <c r="AL18" i="10"/>
  <c r="O12" i="10"/>
  <c r="AJ16" i="10"/>
  <c r="AJ10" i="10"/>
  <c r="AL8" i="10"/>
  <c r="AN8" i="10"/>
  <c r="AB12" i="10"/>
  <c r="AN12" i="10"/>
  <c r="AK12" i="10"/>
  <c r="AN16" i="10"/>
  <c r="AK8" i="10"/>
  <c r="AM14" i="10"/>
  <c r="AB8" i="10"/>
  <c r="AB10" i="10"/>
  <c r="AJ18" i="10"/>
  <c r="AU10" i="10"/>
  <c r="AK16" i="10"/>
  <c r="U12" i="10"/>
  <c r="AJ14" i="10"/>
  <c r="AU12" i="10"/>
  <c r="AK18" i="10"/>
  <c r="U8" i="10"/>
  <c r="O18" i="10"/>
  <c r="AL12" i="10"/>
  <c r="AN14" i="10"/>
  <c r="AL16" i="10"/>
  <c r="AJ12" i="10"/>
  <c r="AB16" i="10"/>
  <c r="O8" i="10"/>
  <c r="AL10" i="10"/>
  <c r="AM18" i="10"/>
  <c r="O10" i="10"/>
  <c r="U10" i="10"/>
  <c r="AN22" i="10" l="1"/>
  <c r="AJ22" i="10"/>
  <c r="AM22" i="10"/>
  <c r="AL22" i="10"/>
  <c r="U44" i="10"/>
  <c r="AJ44" i="10"/>
  <c r="AB44" i="10"/>
  <c r="AM44" i="10"/>
  <c r="AU44" i="10"/>
  <c r="AK44" i="10"/>
  <c r="AL44" i="10"/>
  <c r="AR24" i="10"/>
  <c r="W24" i="10"/>
  <c r="Y24" i="10"/>
  <c r="I24" i="10"/>
  <c r="Z24" i="10"/>
  <c r="J24" i="10"/>
  <c r="X24" i="10"/>
  <c r="F24" i="10"/>
  <c r="AP24" i="10"/>
  <c r="AF24" i="10"/>
  <c r="R24" i="10"/>
  <c r="L24" i="10"/>
  <c r="T24" i="10"/>
  <c r="N24" i="10"/>
  <c r="E24" i="10"/>
  <c r="AT24" i="10"/>
  <c r="S24" i="10"/>
  <c r="M24" i="10"/>
  <c r="K24" i="10"/>
  <c r="AI24" i="10"/>
  <c r="AA24" i="10"/>
  <c r="AH24" i="10"/>
  <c r="AQ24" i="10"/>
  <c r="AS24" i="10"/>
  <c r="A46" i="10"/>
  <c r="AN44" i="10"/>
  <c r="O44" i="10"/>
  <c r="AK45" i="10" l="1"/>
  <c r="O45" i="10"/>
  <c r="AB24" i="10"/>
  <c r="AU24" i="10"/>
  <c r="AJ45" i="10"/>
  <c r="AM45" i="10"/>
  <c r="AD24" i="10"/>
  <c r="X25" i="10"/>
  <c r="L25" i="10"/>
  <c r="Z25" i="10"/>
  <c r="F25" i="10"/>
  <c r="S25" i="10"/>
  <c r="J25" i="10"/>
  <c r="T25" i="10"/>
  <c r="K25" i="10"/>
  <c r="AA25" i="10"/>
  <c r="AS25" i="10"/>
  <c r="M25" i="10"/>
  <c r="N25" i="10"/>
  <c r="R25" i="10"/>
  <c r="AI25" i="10"/>
  <c r="AR25" i="10"/>
  <c r="Y25" i="10"/>
  <c r="I25" i="10"/>
  <c r="AT25" i="10"/>
  <c r="AQ25" i="10"/>
  <c r="H24" i="10"/>
  <c r="O24" i="10" s="1"/>
  <c r="U45" i="10"/>
  <c r="AE24" i="10"/>
  <c r="AL45" i="10"/>
  <c r="AB45" i="10"/>
  <c r="AG24" i="10"/>
  <c r="Q24" i="10"/>
  <c r="U24" i="10" s="1"/>
  <c r="AN45" i="10"/>
  <c r="AU45" i="10"/>
  <c r="AK24" i="10" l="1"/>
  <c r="AP25" i="10"/>
  <c r="AU25" i="10" s="1"/>
  <c r="AU46" i="10"/>
  <c r="AB46" i="10"/>
  <c r="W25" i="10"/>
  <c r="AB25" i="10" s="1"/>
  <c r="AJ24" i="10"/>
  <c r="AE25" i="10"/>
  <c r="AK46" i="10"/>
  <c r="O46" i="10"/>
  <c r="H25" i="10"/>
  <c r="O25" i="10" s="1"/>
  <c r="AH25" i="10"/>
  <c r="AN46" i="10"/>
  <c r="U46" i="10"/>
  <c r="Q25" i="10"/>
  <c r="U25" i="10" s="1"/>
  <c r="AN24" i="10"/>
  <c r="AF25" i="10"/>
  <c r="AL46" i="10"/>
  <c r="AG25" i="10"/>
  <c r="AM46" i="10"/>
  <c r="AJ46" i="10"/>
  <c r="AD25" i="10"/>
  <c r="AM24" i="10"/>
  <c r="AL24" i="10"/>
  <c r="AL25" i="10" l="1"/>
  <c r="AK25" i="10"/>
  <c r="AJ25" i="10"/>
  <c r="AN25" i="10"/>
  <c r="AM2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Hepworth, Neil</author>
  </authors>
  <commentList>
    <comment ref="K10" authorId="0" shapeId="0" xr:uid="{8EE7C65C-F4F7-4225-B77F-33E1B3EEA626}">
      <text>
        <r>
          <rPr>
            <b/>
            <sz val="9"/>
            <color indexed="81"/>
            <rFont val="Tahoma"/>
            <family val="2"/>
          </rPr>
          <t xml:space="preserve">Note:
</t>
        </r>
        <r>
          <rPr>
            <sz val="9"/>
            <color indexed="81"/>
            <rFont val="Tahoma"/>
            <family val="2"/>
          </rPr>
          <t xml:space="preserve">Following CCGs merging in April 2021 the new NHS Hampshire, Southampton and Isle of Wight CCG includes geographies that overlapped CCGs comprising part of two reporting contract areas; each with different lead data providers:
111AA6 Isle of Wight
111AH9 Hampshire and Surrey Heath (provider SCAS)
</t>
        </r>
      </text>
    </comment>
    <comment ref="K11" authorId="0" shapeId="0" xr:uid="{5CEADB15-6B75-4C93-8D8D-1D5E18C7EFC1}">
      <text>
        <r>
          <rPr>
            <b/>
            <sz val="9"/>
            <color indexed="81"/>
            <rFont val="Tahoma"/>
            <family val="2"/>
          </rPr>
          <t xml:space="preserve">Note:
</t>
        </r>
        <r>
          <rPr>
            <sz val="9"/>
            <color indexed="81"/>
            <rFont val="Tahoma"/>
            <family val="2"/>
          </rPr>
          <t xml:space="preserve">Following CCGs merging in April 2021 the new NHS Hampshire, Southampton and Isle of Wight CCG includes geographies that overlapped CCGs comprising part of two reporting contract areas; each with different lead data providers:
111AA6 Isle of Wight
111AH9 Hampshire and Surrey Heath (provider SCAS)
</t>
        </r>
      </text>
    </comment>
    <comment ref="K16" authorId="0" shapeId="0" xr:uid="{73949D42-6D49-4900-82E9-595748E4B10F}">
      <text>
        <r>
          <rPr>
            <b/>
            <sz val="9"/>
            <color indexed="81"/>
            <rFont val="Tahoma"/>
            <family val="2"/>
          </rPr>
          <t xml:space="preserve">Note:
</t>
        </r>
        <r>
          <rPr>
            <sz val="9"/>
            <color indexed="81"/>
            <rFont val="Tahoma"/>
            <family val="2"/>
          </rPr>
          <t>Following CCGs merging in April 2021 the new NHS Bedfordshire, Luton and Milton Keynes CCG includes geographies that overlapped CCGs comprising part of two reporting contract areas; each with different lead data providers:
111AC7 Milton Keynes (provider DHU)
111AG7 Luton and Bedfordshire (provider HUC)</t>
        </r>
      </text>
    </comment>
    <comment ref="K17" authorId="0" shapeId="0" xr:uid="{527A450F-D003-4200-99FD-AFDBF65D679F}">
      <text>
        <r>
          <rPr>
            <b/>
            <sz val="9"/>
            <color indexed="81"/>
            <rFont val="Tahoma"/>
            <family val="2"/>
          </rPr>
          <t xml:space="preserve">Note:
</t>
        </r>
        <r>
          <rPr>
            <sz val="9"/>
            <color indexed="81"/>
            <rFont val="Tahoma"/>
            <family val="2"/>
          </rPr>
          <t>Following CCGs merging in April 2021 the new NHS Bedfordshire, Luton and Milton Keynes CCG includes geographies that overlapped CCGs comprising part of two reporting contract areas; each with different lead data providers:
111AC7 Milton Keynes (provider DHU)
111AG7 Luton and Bedfordshire (provider HUC)</t>
        </r>
      </text>
    </comment>
    <comment ref="K31" authorId="0" shapeId="0" xr:uid="{82D20CF3-671B-4053-B566-560280BD645E}">
      <text>
        <r>
          <rPr>
            <b/>
            <sz val="9"/>
            <color indexed="81"/>
            <rFont val="Tahoma"/>
            <family val="2"/>
          </rPr>
          <t xml:space="preserve">Note:
</t>
        </r>
        <r>
          <rPr>
            <sz val="9"/>
            <color indexed="81"/>
            <rFont val="Tahoma"/>
            <family val="2"/>
          </rPr>
          <t>Following CCGs merging in April 2021 the new NHS Frimley CCG includes geographies that overlapped CCGs comprising part of two reporting contract areas:
111AG9 Thames Valley
111AH9 Hampshire and Surrey Heath</t>
        </r>
      </text>
    </comment>
    <comment ref="K32" authorId="0" shapeId="0" xr:uid="{BA2E7099-EECD-42FC-AA67-68B72B4569E3}">
      <text>
        <r>
          <rPr>
            <b/>
            <sz val="9"/>
            <color indexed="81"/>
            <rFont val="Tahoma"/>
            <family val="2"/>
          </rPr>
          <t xml:space="preserve">Note:
</t>
        </r>
        <r>
          <rPr>
            <sz val="9"/>
            <color indexed="81"/>
            <rFont val="Tahoma"/>
            <family val="2"/>
          </rPr>
          <t>Following CCGs merging in April 2021 the new NHS Frimley CCG includes geographies that overlapped CCGs comprising part of two reporting contract areas:
111AG9 Thames Valley
111AH9 Hampshire and Surrey Heath</t>
        </r>
      </text>
    </comment>
    <comment ref="H51" authorId="0" shapeId="0" xr:uid="{C16AAD4B-6EEB-4E78-BAD3-963CDD68505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1" authorId="0" shapeId="0" xr:uid="{91786F66-B8D4-4760-A795-0A0E639865E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2" authorId="0" shapeId="0" xr:uid="{355CDCDD-C5DD-48DF-9765-DE3CF16C2E8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2" authorId="0" shapeId="0" xr:uid="{BB11C87B-2CED-48CC-BABF-B061609C25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3" authorId="0" shapeId="0" xr:uid="{346CD756-ADED-419F-9D6D-7ABB814E096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3" authorId="0" shapeId="0" xr:uid="{2A2D2A3C-2F29-468C-B557-D3707441FE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4" authorId="0" shapeId="0" xr:uid="{7D1F7751-03D5-43FE-87A5-910909512C9D}">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4" authorId="0" shapeId="0" xr:uid="{D7CF8F4E-11FD-4BC2-8E3A-98C50068E9AD}">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5" authorId="0" shapeId="0" xr:uid="{CC89E93D-8B94-4A00-8F00-3C83353FA18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5" authorId="0" shapeId="0" xr:uid="{BE68BFDD-0397-45DD-AE40-112BE2CED0C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6" authorId="0" shapeId="0" xr:uid="{BD29DC6D-6DA7-43BA-9E30-7C2F9DC3BC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6" authorId="0" shapeId="0" xr:uid="{B0D5E7DF-A187-4855-8E0E-DF77B70B49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7" authorId="0" shapeId="0" xr:uid="{A296E238-DDEA-451F-886D-68F128620B7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7" authorId="0" shapeId="0" xr:uid="{01FB42EB-B6A2-4239-894C-1809EA20932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8" authorId="0" shapeId="0" xr:uid="{6D5C9A07-AA9B-4E90-A5EA-D0D09DB26854}">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8" authorId="0" shapeId="0" xr:uid="{2604490C-341C-43B0-8471-270D4BB50E1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59" authorId="0" shapeId="0" xr:uid="{447F5CEB-8FB8-434E-A345-F0DA8CE6411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59" authorId="0" shapeId="0" xr:uid="{D5275626-D832-4E10-B48E-116137EFC2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0" authorId="0" shapeId="0" xr:uid="{CACA3BAC-79C4-47EF-AE62-28D221BDA90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0" authorId="0" shapeId="0" xr:uid="{BA68BD27-6B26-44EF-A412-365C872CA70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1" authorId="0" shapeId="0" xr:uid="{488BBA16-5AFA-4E8A-91CB-58A811F5422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1" authorId="0" shapeId="0" xr:uid="{F386C180-C89C-4C63-A5C1-8245D379A5AC}">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2" authorId="0" shapeId="0" xr:uid="{B625CD1F-300A-44DB-93B0-BDD5D37A6FB4}">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2" authorId="0" shapeId="0" xr:uid="{0C07F79E-1FFC-4A19-B024-7B4A19C5833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3" authorId="0" shapeId="0" xr:uid="{E1686F66-7543-4D0C-BA48-CCC631DAE79C}">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3" authorId="0" shapeId="0" xr:uid="{B989E91C-7BFB-4305-B15D-2B8E648EB98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4" authorId="0" shapeId="0" xr:uid="{5EF11BDE-05DF-4586-B4F3-29F8AB41D4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4" authorId="0" shapeId="0" xr:uid="{2CB4195B-87ED-4D6A-A0E7-B4699702ED1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5" authorId="0" shapeId="0" xr:uid="{74D72EF7-23F9-4704-82C6-AA6E9F0DEC5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5" authorId="0" shapeId="0" xr:uid="{091E4DBF-C07C-497A-A1AE-DF5D2D845FD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H66" authorId="0" shapeId="0" xr:uid="{E58456D6-9967-4C98-9484-277EE18C616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J66" authorId="0" shapeId="0" xr:uid="{221BF4B8-AEDF-44C3-B7BE-507AC84AEC8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is contract area 111AD9 and supplied solely by YAS.  Different number applied to IUCADC in order to recognise the different lead provider (NECS).</t>
        </r>
      </text>
    </comment>
    <comment ref="G76" authorId="0" shapeId="0" xr:uid="{F7907038-92A4-4917-ABD5-4412893B0C09}">
      <text>
        <r>
          <rPr>
            <sz val="9"/>
            <color indexed="81"/>
            <rFont val="Tahoma"/>
            <family val="2"/>
          </rPr>
          <t xml:space="preserve">A collaboration between London Ambulance Service
London Central &amp; West Unscheduled Care Collaborative
Practice Plus Group
</t>
        </r>
      </text>
    </comment>
    <comment ref="J78" authorId="0" shapeId="0" xr:uid="{ADE18112-62FD-42D8-8149-0C1FCA71CBD3}">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79" authorId="0" shapeId="0" xr:uid="{6576CFBA-63EB-44AF-A5B2-22B11B1B75AE}">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0" authorId="0" shapeId="0" xr:uid="{B698A8D2-C883-4D3C-93CD-DCE92C05059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1" authorId="0" shapeId="0" xr:uid="{EAA64629-D459-4810-BC47-F0321B8AAF6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2" authorId="0" shapeId="0" xr:uid="{6C407F26-848D-4DB5-B629-C667F4F52A90}">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3" authorId="0" shapeId="0" xr:uid="{2FABD89E-9A5D-4A98-B1F3-164F5D634B32}">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4" authorId="0" shapeId="0" xr:uid="{51E556B9-CF17-4D06-891F-E8E29D7DC37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5" authorId="0" shapeId="0" xr:uid="{C7745077-EE20-4CA8-AF15-1FBCC79AA776}">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6" authorId="0" shapeId="0" xr:uid="{4BA20E1E-B742-4634-A01C-BF932756AFE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7" authorId="0" shapeId="0" xr:uid="{CA8B697A-D252-486A-B0AE-7DCA55394D4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8" authorId="0" shapeId="0" xr:uid="{306627B1-C32B-45C8-8147-F2228465986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89" authorId="0" shapeId="0" xr:uid="{6D305D18-E976-42FF-BDA2-5B566B87D07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0" authorId="0" shapeId="0" xr:uid="{727B8A8A-5BC6-409C-9AD6-48C5176AC9A5}">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1" authorId="0" shapeId="0" xr:uid="{14C1310A-7E1D-47F3-853D-17DA3539C30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2" authorId="0" shapeId="0" xr:uid="{0B8A0039-7B06-4537-9DB9-FB9A0E34AF5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3" authorId="0" shapeId="0" xr:uid="{9503FEC6-0949-4B4F-9C23-81AC7984C1F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4" authorId="0" shapeId="0" xr:uid="{B4882B09-DBC4-4B4C-95E4-6D00A5725170}">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5" authorId="0" shapeId="0" xr:uid="{F7D0EE0D-EB8E-47F6-AEA7-99C3BFF5C754}">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6" authorId="0" shapeId="0" xr:uid="{A3CBE324-D30E-4576-AE6F-EA3CE38468CD}">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7" authorId="0" shapeId="0" xr:uid="{E28ABBAA-3AAB-4022-A67E-A440E1B1454C}">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8" authorId="0" shapeId="0" xr:uid="{0CA71D0C-02B4-4BF6-B8D3-AD831BAB21B7}">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99" authorId="0" shapeId="0" xr:uid="{D95B1F6D-3968-4A2B-8B10-3B4DDBE7AD2E}">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0" authorId="0" shapeId="0" xr:uid="{15A35950-E908-4445-885F-DF67BE42F763}">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1" authorId="0" shapeId="0" xr:uid="{1BB83505-2700-4645-9250-3A9199B8A42B}">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2" authorId="0" shapeId="0" xr:uid="{6FC726D1-4E66-44AD-B81E-A08CD667BFC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3" authorId="0" shapeId="0" xr:uid="{2CBAD7E1-ECDD-4B9D-B22B-1E11F57C7BA7}">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4" authorId="0" shapeId="0" xr:uid="{A6D0F552-DDC9-4DC4-A19B-9CAB035C9668}">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 ref="J105" authorId="0" shapeId="0" xr:uid="{F6F68337-7EDD-43D8-9FC7-A8319F0E0D41}">
      <text>
        <r>
          <rPr>
            <sz val="9"/>
            <color indexed="81"/>
            <rFont val="Tahoma"/>
            <family val="2"/>
          </rPr>
          <t>Mid Lancs CSU will be submitting the data, they were commissioned by NHS Blackpool CCG (ODS code 00R) and it is their name that appears in data outputs.  This was set up to ensure we could differentiate from the ML CSU submissions that are coming in for the Leicestershire &amp; Rutland area, which is being managed by another team of analysts within ML CSU.</t>
        </r>
      </text>
    </comment>
  </commentList>
</comments>
</file>

<file path=xl/sharedStrings.xml><?xml version="1.0" encoding="utf-8"?>
<sst xmlns="http://schemas.openxmlformats.org/spreadsheetml/2006/main" count="6029" uniqueCount="876">
  <si>
    <t>-</t>
  </si>
  <si>
    <t>Isle of Wight NHS Trust</t>
  </si>
  <si>
    <t>Region</t>
  </si>
  <si>
    <t>ENG</t>
  </si>
  <si>
    <t>L</t>
  </si>
  <si>
    <t>CCG code (NHS)</t>
  </si>
  <si>
    <t>CCG name</t>
  </si>
  <si>
    <t>E38000130</t>
  </si>
  <si>
    <t>00L</t>
  </si>
  <si>
    <t>NHS Northumberland CCG</t>
  </si>
  <si>
    <t>111AA1</t>
  </si>
  <si>
    <t>North East</t>
  </si>
  <si>
    <t>North East Ambulance Service</t>
  </si>
  <si>
    <t>E38000163</t>
  </si>
  <si>
    <t>00N</t>
  </si>
  <si>
    <t>NHS South Tyneside CCG</t>
  </si>
  <si>
    <t>E38000176</t>
  </si>
  <si>
    <t>00P</t>
  </si>
  <si>
    <t>NHS Sunderland CCG</t>
  </si>
  <si>
    <t>E38000212</t>
  </si>
  <si>
    <t>13T</t>
  </si>
  <si>
    <t>NHS Newcastle Gateshead CCG</t>
  </si>
  <si>
    <t>E38000127</t>
  </si>
  <si>
    <t>99C</t>
  </si>
  <si>
    <t>NHS North Tyneside CCG</t>
  </si>
  <si>
    <t>111AA2</t>
  </si>
  <si>
    <t>Lincolnshire</t>
  </si>
  <si>
    <t>Derbyshire Health United</t>
  </si>
  <si>
    <t>111AA4</t>
  </si>
  <si>
    <t>Nottinghamshire</t>
  </si>
  <si>
    <t>111AA5</t>
  </si>
  <si>
    <t>Derbyshire</t>
  </si>
  <si>
    <t>111AA6</t>
  </si>
  <si>
    <t>Isle of Wight</t>
  </si>
  <si>
    <t>London</t>
  </si>
  <si>
    <t>111AA7</t>
  </si>
  <si>
    <t>Inner North West London</t>
  </si>
  <si>
    <t>London Central &amp; West Unscheduled Care Collaborative</t>
  </si>
  <si>
    <t>111AA9</t>
  </si>
  <si>
    <t>Hillingdon</t>
  </si>
  <si>
    <t>E38000049</t>
  </si>
  <si>
    <t>06K</t>
  </si>
  <si>
    <t>NHS East and North Hertfordshire CCG</t>
  </si>
  <si>
    <t>111AB2</t>
  </si>
  <si>
    <t>Hertfordshire</t>
  </si>
  <si>
    <t>Herts Urgent Care</t>
  </si>
  <si>
    <t>E38000079</t>
  </si>
  <si>
    <t>06N</t>
  </si>
  <si>
    <t>NHS Herts Valleys CCG</t>
  </si>
  <si>
    <t>E38000136</t>
  </si>
  <si>
    <t>10Q</t>
  </si>
  <si>
    <t>NHS Oxfordshire CCG</t>
  </si>
  <si>
    <t>111AB4</t>
  </si>
  <si>
    <t>Oxfordshire</t>
  </si>
  <si>
    <t>South Central Ambulance Service</t>
  </si>
  <si>
    <t>E38000086</t>
  </si>
  <si>
    <t>06L</t>
  </si>
  <si>
    <t>NHS Ipswich and East Suffolk CCG</t>
  </si>
  <si>
    <t>111AC2</t>
  </si>
  <si>
    <t>Suffolk</t>
  </si>
  <si>
    <t>E38000204</t>
  </si>
  <si>
    <t>07K</t>
  </si>
  <si>
    <t>NHS West Suffolk CCG</t>
  </si>
  <si>
    <t>E38000117</t>
  </si>
  <si>
    <t>06T</t>
  </si>
  <si>
    <t>NHS North East Essex CCG</t>
  </si>
  <si>
    <t>111AC3</t>
  </si>
  <si>
    <t>North Essex</t>
  </si>
  <si>
    <t>Integrated Care 24</t>
  </si>
  <si>
    <t>E38000197</t>
  </si>
  <si>
    <t>07H</t>
  </si>
  <si>
    <t>NHS West Essex CCG</t>
  </si>
  <si>
    <t>E38000106</t>
  </si>
  <si>
    <t>06Q</t>
  </si>
  <si>
    <t>NHS Mid Essex CCG</t>
  </si>
  <si>
    <t>E38000185</t>
  </si>
  <si>
    <t>07G</t>
  </si>
  <si>
    <t>NHS Thurrock CCG</t>
  </si>
  <si>
    <t>111AC4</t>
  </si>
  <si>
    <t>South Essex</t>
  </si>
  <si>
    <t>E38000007</t>
  </si>
  <si>
    <t>99E</t>
  </si>
  <si>
    <t>NHS Basildon and Brentwood CCG</t>
  </si>
  <si>
    <t>E38000030</t>
  </si>
  <si>
    <t>99F</t>
  </si>
  <si>
    <t>NHS Castle Point and Rochford CCG</t>
  </si>
  <si>
    <t>E38000168</t>
  </si>
  <si>
    <t>99G</t>
  </si>
  <si>
    <t>NHS Southend CCG</t>
  </si>
  <si>
    <t>E38000026</t>
  </si>
  <si>
    <t>06H</t>
  </si>
  <si>
    <t>NHS Cambridgeshire and Peterborough CCG</t>
  </si>
  <si>
    <t>111AC5</t>
  </si>
  <si>
    <t>Cambridgeshire and Peterborough</t>
  </si>
  <si>
    <t>111AC6</t>
  </si>
  <si>
    <t>Northamptonshire</t>
  </si>
  <si>
    <t>111AC7</t>
  </si>
  <si>
    <t>Milton Keynes</t>
  </si>
  <si>
    <t>E38000051</t>
  </si>
  <si>
    <t>03W</t>
  </si>
  <si>
    <t>NHS East Leicestershire and Rutland CCG</t>
  </si>
  <si>
    <t>111AC8</t>
  </si>
  <si>
    <t>Leicestershire and Rutland</t>
  </si>
  <si>
    <t>E38000097</t>
  </si>
  <si>
    <t>04C</t>
  </si>
  <si>
    <t>NHS Leicester City CCG</t>
  </si>
  <si>
    <t>E38000201</t>
  </si>
  <si>
    <t>04V</t>
  </si>
  <si>
    <t>NHS West Leicestershire CCG</t>
  </si>
  <si>
    <t>111AC9</t>
  </si>
  <si>
    <t>West Midlands</t>
  </si>
  <si>
    <t>111AD4</t>
  </si>
  <si>
    <t>Outer North West London</t>
  </si>
  <si>
    <t>111AD5</t>
  </si>
  <si>
    <t>North Central London</t>
  </si>
  <si>
    <t>111AD6</t>
  </si>
  <si>
    <t>Outer North East London</t>
  </si>
  <si>
    <t>111AD7</t>
  </si>
  <si>
    <t>South East London</t>
  </si>
  <si>
    <t>London Ambulance Service</t>
  </si>
  <si>
    <t>111AD8</t>
  </si>
  <si>
    <t>East London and City</t>
  </si>
  <si>
    <t>111AD9</t>
  </si>
  <si>
    <t>Yorkshire and Humber</t>
  </si>
  <si>
    <t>Yorkshire Ambulance Service</t>
  </si>
  <si>
    <t>E38000025</t>
  </si>
  <si>
    <t>02T</t>
  </si>
  <si>
    <t>NHS Calderdale CCG</t>
  </si>
  <si>
    <t>E38000190</t>
  </si>
  <si>
    <t>03R</t>
  </si>
  <si>
    <t>NHS Wakefield CCG</t>
  </si>
  <si>
    <t>E38000052</t>
  </si>
  <si>
    <t>02Y</t>
  </si>
  <si>
    <t>NHS East Riding of Yorkshire CCG</t>
  </si>
  <si>
    <t>E38000085</t>
  </si>
  <si>
    <t>03F</t>
  </si>
  <si>
    <t>NHS Hull CCG</t>
  </si>
  <si>
    <t>E38000119</t>
  </si>
  <si>
    <t>03H</t>
  </si>
  <si>
    <t>NHS North East Lincolnshire CCG</t>
  </si>
  <si>
    <t>E38000122</t>
  </si>
  <si>
    <t>03K</t>
  </si>
  <si>
    <t>NHS North Lincolnshire CCG</t>
  </si>
  <si>
    <t>E38000188</t>
  </si>
  <si>
    <t>03Q</t>
  </si>
  <si>
    <t>NHS Vale of York CCG</t>
  </si>
  <si>
    <t>E38000006</t>
  </si>
  <si>
    <t>02P</t>
  </si>
  <si>
    <t>NHS Barnsley CCG</t>
  </si>
  <si>
    <t>E38000008</t>
  </si>
  <si>
    <t>02Q</t>
  </si>
  <si>
    <t>NHS Bassetlaw CCG</t>
  </si>
  <si>
    <t>E38000044</t>
  </si>
  <si>
    <t>02X</t>
  </si>
  <si>
    <t>NHS Doncaster CCG</t>
  </si>
  <si>
    <t>E38000141</t>
  </si>
  <si>
    <t>03L</t>
  </si>
  <si>
    <t>NHS Rotherham CCG</t>
  </si>
  <si>
    <t>E38000146</t>
  </si>
  <si>
    <t>03N</t>
  </si>
  <si>
    <t>NHS Sheffield CCG</t>
  </si>
  <si>
    <t>111AE1</t>
  </si>
  <si>
    <t>Mainland SHIP</t>
  </si>
  <si>
    <t>E38000137</t>
  </si>
  <si>
    <t>10R</t>
  </si>
  <si>
    <t>NHS Portsmouth CCG</t>
  </si>
  <si>
    <t>111AE2</t>
  </si>
  <si>
    <t>Buckinghamshire</t>
  </si>
  <si>
    <t>111AE3</t>
  </si>
  <si>
    <t>Berkshire</t>
  </si>
  <si>
    <t>E38000045</t>
  </si>
  <si>
    <t>11J</t>
  </si>
  <si>
    <t>NHS Dorset CCG</t>
  </si>
  <si>
    <t>111AE5</t>
  </si>
  <si>
    <t>Dorset</t>
  </si>
  <si>
    <t>111AE6</t>
  </si>
  <si>
    <t>Bath and North East Somerset &amp; Wiltshire</t>
  </si>
  <si>
    <t>111AE7</t>
  </si>
  <si>
    <t>Bristol, North Somerset &amp; South Gloucestershire</t>
  </si>
  <si>
    <t>111AE8</t>
  </si>
  <si>
    <t>Gloucestershire &amp; Swindon</t>
  </si>
  <si>
    <t>E38000062</t>
  </si>
  <si>
    <t>11M</t>
  </si>
  <si>
    <t>NHS Gloucestershire CCG</t>
  </si>
  <si>
    <t>E38000150</t>
  </si>
  <si>
    <t>11X</t>
  </si>
  <si>
    <t>NHS Somerset CCG</t>
  </si>
  <si>
    <t>111AE9</t>
  </si>
  <si>
    <t>Somerset</t>
  </si>
  <si>
    <t>E38000089</t>
  </si>
  <si>
    <t>11N</t>
  </si>
  <si>
    <t>NHS Kernow CCG</t>
  </si>
  <si>
    <t>111AF1</t>
  </si>
  <si>
    <t>Cornwall</t>
  </si>
  <si>
    <t>111AF2</t>
  </si>
  <si>
    <t>Devon</t>
  </si>
  <si>
    <t>Devon Doctors</t>
  </si>
  <si>
    <t>E38000028</t>
  </si>
  <si>
    <t>04Y</t>
  </si>
  <si>
    <t>NHS Cannock Chase CCG</t>
  </si>
  <si>
    <t>111AF4</t>
  </si>
  <si>
    <t>Staffordshire</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</si>
  <si>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</si>
  <si>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</si>
  <si>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</si>
  <si>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</si>
  <si>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</si>
  <si>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</si>
  <si>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</si>
  <si>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</si>
  <si>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</si>
  <si>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</si>
  <si>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</si>
  <si>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</si>
  <si>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</si>
  <si>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</si>
  <si>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E38000215</t>
  </si>
  <si>
    <t>01H</t>
  </si>
  <si>
    <t>111AF8</t>
  </si>
  <si>
    <t>North West including Blackpool</t>
  </si>
  <si>
    <t>North West Ambulance Service</t>
  </si>
  <si>
    <t>E38000014</t>
  </si>
  <si>
    <t>00Q</t>
  </si>
  <si>
    <t>E38000034</t>
  </si>
  <si>
    <t>00X</t>
  </si>
  <si>
    <t>NHS Chorley and South Ribble CCG</t>
  </si>
  <si>
    <t>E38000050</t>
  </si>
  <si>
    <t>01A</t>
  </si>
  <si>
    <t>NHS East Lancashire CCG</t>
  </si>
  <si>
    <t>01E</t>
  </si>
  <si>
    <t>NHS Greater Preston CCG</t>
  </si>
  <si>
    <t>E38000200</t>
  </si>
  <si>
    <t>02G</t>
  </si>
  <si>
    <t>NHS West Lancashire CCG</t>
  </si>
  <si>
    <t>E38000015</t>
  </si>
  <si>
    <t>00R</t>
  </si>
  <si>
    <t>NHS Blackpool CCG</t>
  </si>
  <si>
    <t>02M</t>
  </si>
  <si>
    <t>01K</t>
  </si>
  <si>
    <t>NHS Morecambe Bay CCG</t>
  </si>
  <si>
    <t>E38000016</t>
  </si>
  <si>
    <t>00T</t>
  </si>
  <si>
    <t>NHS Bolton CCG</t>
  </si>
  <si>
    <t>E38000024</t>
  </si>
  <si>
    <t>00V</t>
  </si>
  <si>
    <t>NHS Bury CCG</t>
  </si>
  <si>
    <t>E38000217</t>
  </si>
  <si>
    <t>14L</t>
  </si>
  <si>
    <t>NHS Manchester CCG</t>
  </si>
  <si>
    <t>E38000135</t>
  </si>
  <si>
    <t>00Y</t>
  </si>
  <si>
    <t>NHS Oldham CCG</t>
  </si>
  <si>
    <t>E38000080</t>
  </si>
  <si>
    <t>01D</t>
  </si>
  <si>
    <t>NHS Heywood, Middleton and Rochdale CCG</t>
  </si>
  <si>
    <t>E38000143</t>
  </si>
  <si>
    <t>01G</t>
  </si>
  <si>
    <t>NHS Salford CCG</t>
  </si>
  <si>
    <t>E38000174</t>
  </si>
  <si>
    <t>01W</t>
  </si>
  <si>
    <t>NHS Stockport CCG</t>
  </si>
  <si>
    <t>E38000182</t>
  </si>
  <si>
    <t>01Y</t>
  </si>
  <si>
    <t>NHS Tameside and Glossop CCG</t>
  </si>
  <si>
    <t>E38000187</t>
  </si>
  <si>
    <t>02A</t>
  </si>
  <si>
    <t>NHS Trafford CCG</t>
  </si>
  <si>
    <t>E38000205</t>
  </si>
  <si>
    <t>02H</t>
  </si>
  <si>
    <t>NHS Wigan Borough CCG</t>
  </si>
  <si>
    <t>E38000068</t>
  </si>
  <si>
    <t>01F</t>
  </si>
  <si>
    <t>NHS Halton CCG</t>
  </si>
  <si>
    <t>E38000091</t>
  </si>
  <si>
    <t>01J</t>
  </si>
  <si>
    <t>NHS Knowsley CCG</t>
  </si>
  <si>
    <t>E38000161</t>
  </si>
  <si>
    <t>01T</t>
  </si>
  <si>
    <t>NHS South Sefton CCG</t>
  </si>
  <si>
    <t>E38000170</t>
  </si>
  <si>
    <t>01V</t>
  </si>
  <si>
    <t>NHS Southport and Formby CCG</t>
  </si>
  <si>
    <t>E38000172</t>
  </si>
  <si>
    <t>01X</t>
  </si>
  <si>
    <t>NHS St Helens CCG</t>
  </si>
  <si>
    <t>E38000194</t>
  </si>
  <si>
    <t>02E</t>
  </si>
  <si>
    <t>NHS Warrington CCG</t>
  </si>
  <si>
    <t>E38000208</t>
  </si>
  <si>
    <t>12F</t>
  </si>
  <si>
    <t>NHS Wirral CCG</t>
  </si>
  <si>
    <t>E38000101</t>
  </si>
  <si>
    <t>99A</t>
  </si>
  <si>
    <t>NHS Liverpool CCG</t>
  </si>
  <si>
    <t>111AG4</t>
  </si>
  <si>
    <t>East Kent</t>
  </si>
  <si>
    <t>111AG5</t>
  </si>
  <si>
    <t>South West London</t>
  </si>
  <si>
    <t>111AG6</t>
  </si>
  <si>
    <t>South East Coast excluding East Kent</t>
  </si>
  <si>
    <t>South East Coast Ambulance Service</t>
  </si>
  <si>
    <t>E38000021</t>
  </si>
  <si>
    <t>09D</t>
  </si>
  <si>
    <t>NHS Brighton and Hove CCG</t>
  </si>
  <si>
    <t>111AG7</t>
  </si>
  <si>
    <t>Luton and Bedfordshire</t>
  </si>
  <si>
    <t>111AG8</t>
  </si>
  <si>
    <t>Norfolk including Great Yarmouth and Waveney</t>
  </si>
  <si>
    <t>DHU</t>
  </si>
  <si>
    <t>England</t>
  </si>
  <si>
    <t>Concat</t>
  </si>
  <si>
    <t>Code</t>
  </si>
  <si>
    <t>111AA3</t>
  </si>
  <si>
    <t>Luton</t>
  </si>
  <si>
    <t>111AA8</t>
  </si>
  <si>
    <t>Cumbria and Lancashire</t>
  </si>
  <si>
    <t>111AB1</t>
  </si>
  <si>
    <t>Croydon</t>
  </si>
  <si>
    <t>111AB3</t>
  </si>
  <si>
    <t>111AD1</t>
  </si>
  <si>
    <t>Wandsworth</t>
  </si>
  <si>
    <t>111AB9</t>
  </si>
  <si>
    <t>Norfolk</t>
  </si>
  <si>
    <t>111AD2</t>
  </si>
  <si>
    <t>Sutton &amp; Merton</t>
  </si>
  <si>
    <t>111AD3</t>
  </si>
  <si>
    <t>111AB5</t>
  </si>
  <si>
    <t>111AB6</t>
  </si>
  <si>
    <t>111AE4</t>
  </si>
  <si>
    <t>111AF5</t>
  </si>
  <si>
    <t>111AF6</t>
  </si>
  <si>
    <t>111AF3</t>
  </si>
  <si>
    <t>West Midlands excluding Staffs</t>
  </si>
  <si>
    <t>Kingston &amp; Richmond</t>
  </si>
  <si>
    <t>Great Yarmouth and Waveney</t>
  </si>
  <si>
    <t>Bedfordshire</t>
  </si>
  <si>
    <t>South East Coast</t>
  </si>
  <si>
    <t>North West excluding Blackpool</t>
  </si>
  <si>
    <t>Blackpool</t>
  </si>
  <si>
    <t>Cheshire and Merseyside</t>
  </si>
  <si>
    <t>Greater Manchester</t>
  </si>
  <si>
    <t>Region Abv</t>
  </si>
  <si>
    <t>Period</t>
  </si>
  <si>
    <t>Numerator:</t>
  </si>
  <si>
    <t>Denominator:</t>
  </si>
  <si>
    <t>NEAS</t>
  </si>
  <si>
    <t>NWAS</t>
  </si>
  <si>
    <t>YAS</t>
  </si>
  <si>
    <t>HUC</t>
  </si>
  <si>
    <t>IC24</t>
  </si>
  <si>
    <t>PELC</t>
  </si>
  <si>
    <t>LCW</t>
  </si>
  <si>
    <t>LAS</t>
  </si>
  <si>
    <t>SECAmb</t>
  </si>
  <si>
    <t>SCAS</t>
  </si>
  <si>
    <t>IOW</t>
  </si>
  <si>
    <t>SWAS</t>
  </si>
  <si>
    <t>Source:</t>
  </si>
  <si>
    <t>Published:</t>
  </si>
  <si>
    <t>Contact:</t>
  </si>
  <si>
    <t>Geography</t>
  </si>
  <si>
    <t>Provider</t>
  </si>
  <si>
    <t>NHS Direct</t>
  </si>
  <si>
    <t>FCMS</t>
  </si>
  <si>
    <t xml:space="preserve"> --REGION--</t>
  </si>
  <si>
    <t xml:space="preserve"> --AREA--</t>
  </si>
  <si>
    <t xml:space="preserve"> --PROVIDER--</t>
  </si>
  <si>
    <t>Vocare</t>
  </si>
  <si>
    <t>healthcare needs when:</t>
  </si>
  <si>
    <t>- you need medical help fast, but it’s not a 999 emergency;</t>
  </si>
  <si>
    <t>- you don’t know who to call for medical help or you don't have a GP to call;</t>
  </si>
  <si>
    <t>- you require health information or reassurance about what to do next.</t>
  </si>
  <si>
    <t>Sources</t>
  </si>
  <si>
    <t>Produced by:</t>
  </si>
  <si>
    <t>Publication date:</t>
  </si>
  <si>
    <t xml:space="preserve">Partnership of East London Co-operatives </t>
  </si>
  <si>
    <t>People responding to survey</t>
  </si>
  <si>
    <t>NHS 111 / Integrated Urgent Care Patient experience survey</t>
  </si>
  <si>
    <t>Select</t>
  </si>
  <si>
    <t>Geography:</t>
  </si>
  <si>
    <t>Size of sample selected</t>
  </si>
  <si>
    <t>If the 111 service had not been available, would you have contacted another service about your health problem?</t>
  </si>
  <si>
    <t>How helpful was the advice given by the 111 service?</t>
  </si>
  <si>
    <t>Did you follow the advice given by the 111 service?</t>
  </si>
  <si>
    <t>Very satisfied</t>
  </si>
  <si>
    <t>Yes, all of it</t>
  </si>
  <si>
    <t>Yes, some of it</t>
  </si>
  <si>
    <t>No</t>
  </si>
  <si>
    <t>No response</t>
  </si>
  <si>
    <t>Very helpful</t>
  </si>
  <si>
    <t>Quite helpful</t>
  </si>
  <si>
    <t>Not very helpful</t>
  </si>
  <si>
    <t>Not helpful at all</t>
  </si>
  <si>
    <t>Completely better</t>
  </si>
  <si>
    <t>Improved</t>
  </si>
  <si>
    <t>The same</t>
  </si>
  <si>
    <t>Worse</t>
  </si>
  <si>
    <t>Fairly satisfied</t>
  </si>
  <si>
    <t>Dissatisfied</t>
  </si>
  <si>
    <t>Quite dissatisfied</t>
  </si>
  <si>
    <t>Very dissatisfied</t>
  </si>
  <si>
    <t>Neither satisfied nor dissatisfied</t>
  </si>
  <si>
    <t>999 Ambulance Service</t>
  </si>
  <si>
    <t>Primary care</t>
  </si>
  <si>
    <t>Other service</t>
  </si>
  <si>
    <t>Overall, how satisfied or dissatisfied were you</t>
  </si>
  <si>
    <t>with the way the 111 service handled the whole process?</t>
  </si>
  <si>
    <t>Seven days after the call to the 111 service,</t>
  </si>
  <si>
    <t>how was the problem?</t>
  </si>
  <si>
    <t>At least some</t>
  </si>
  <si>
    <t>Very or fairly satisfied</t>
  </si>
  <si>
    <t>2012-13</t>
  </si>
  <si>
    <t>2013-14</t>
  </si>
  <si>
    <t>2014-15</t>
  </si>
  <si>
    <t>2015-16</t>
  </si>
  <si>
    <t>2016-17</t>
  </si>
  <si>
    <t>Oct 2011 - Mar 2012</t>
  </si>
  <si>
    <t>Apr 2011 - Sep 2011</t>
  </si>
  <si>
    <t>Apr 2012 - Sep 2012</t>
  </si>
  <si>
    <t>Oct 2012 - Mar 2013</t>
  </si>
  <si>
    <t>Apr 2013 - Sep 2013</t>
  </si>
  <si>
    <t>Oct 2013 - Mar 2014</t>
  </si>
  <si>
    <t>Apr 2014 - Sep 2014</t>
  </si>
  <si>
    <t>Oct 2014 - Mar 2015</t>
  </si>
  <si>
    <t>Apr 2015 - Sep 2015</t>
  </si>
  <si>
    <t>Oct 2015 - Mar 2016</t>
  </si>
  <si>
    <t>Apr 2016 - Sep 2016</t>
  </si>
  <si>
    <t>Oct 2016 - Mar 2017</t>
  </si>
  <si>
    <t>Apr 2017 - Sep 2017</t>
  </si>
  <si>
    <t>Very satisfied with 111 experience</t>
  </si>
  <si>
    <t>Fairly satisfied with 111 experience</t>
  </si>
  <si>
    <t>Neither satisfied nor dissatisfied with 111 experience</t>
  </si>
  <si>
    <t>Dissatisfied with 111 experience</t>
  </si>
  <si>
    <t>Quite dissatisfied with 111 experience</t>
  </si>
  <si>
    <t>Very dissatisfied with 111 experience</t>
  </si>
  <si>
    <t>No view satisfaction with 111 experience</t>
  </si>
  <si>
    <t>Fully complied with advice</t>
  </si>
  <si>
    <t>Partially complied with advice</t>
  </si>
  <si>
    <t>Didn't comply with advice</t>
  </si>
  <si>
    <t>No view on compliance with advice</t>
  </si>
  <si>
    <t>Problem has resolved</t>
  </si>
  <si>
    <t>Problem has improved</t>
  </si>
  <si>
    <t>Problem remained the same</t>
  </si>
  <si>
    <t>Problem got worse</t>
  </si>
  <si>
    <t>No view on change in problem</t>
  </si>
  <si>
    <t>Without 111, would have used ambulance</t>
  </si>
  <si>
    <t>Without 111, would have used A&amp;E</t>
  </si>
  <si>
    <t>Without 111, would have used primary care</t>
  </si>
  <si>
    <t>Without 111, would have used other service</t>
  </si>
  <si>
    <t>Without 111, would have used no service</t>
  </si>
  <si>
    <t>No response on what service would have used, without 111</t>
  </si>
  <si>
    <t>Advice was very helpful</t>
  </si>
  <si>
    <t>Advice was quite helpful</t>
  </si>
  <si>
    <t>Advice was not very helpful</t>
  </si>
  <si>
    <t>Advice was not helpful at all</t>
  </si>
  <si>
    <t>No response on helpfulness of advice</t>
  </si>
  <si>
    <t>NCA</t>
  </si>
  <si>
    <t>South East</t>
  </si>
  <si>
    <t>111AG9</t>
  </si>
  <si>
    <t>Thames Valley</t>
  </si>
  <si>
    <t>Oct 2017 - Mar 2018</t>
  </si>
  <si>
    <t>Apr 2018 - Sep 2018</t>
  </si>
  <si>
    <t>Six months ending</t>
  </si>
  <si>
    <t>7_01</t>
  </si>
  <si>
    <t>7_02</t>
  </si>
  <si>
    <t>7_03</t>
  </si>
  <si>
    <t>7_04</t>
  </si>
  <si>
    <t>7_05</t>
  </si>
  <si>
    <t>7_06</t>
  </si>
  <si>
    <t>7_06a</t>
  </si>
  <si>
    <t>7_06b</t>
  </si>
  <si>
    <t>7_07</t>
  </si>
  <si>
    <t>7_08</t>
  </si>
  <si>
    <t>7_09</t>
  </si>
  <si>
    <t>7_11</t>
  </si>
  <si>
    <t>7_12</t>
  </si>
  <si>
    <t>7_13</t>
  </si>
  <si>
    <t>7_14</t>
  </si>
  <si>
    <t>7_15</t>
  </si>
  <si>
    <t>7_16</t>
  </si>
  <si>
    <t>7_17</t>
  </si>
  <si>
    <t>7_22</t>
  </si>
  <si>
    <t>7_27</t>
  </si>
  <si>
    <t>7_32</t>
  </si>
  <si>
    <t>7_37</t>
  </si>
  <si>
    <t>7_42</t>
  </si>
  <si>
    <t>7_43</t>
  </si>
  <si>
    <t>7_44</t>
  </si>
  <si>
    <t>7_45</t>
  </si>
  <si>
    <t>7_46</t>
  </si>
  <si>
    <t>7_47</t>
  </si>
  <si>
    <t>7_10</t>
  </si>
  <si>
    <t>BaNES, Swindon &amp; Wiltshire</t>
  </si>
  <si>
    <t>111AH1</t>
  </si>
  <si>
    <t>South West</t>
  </si>
  <si>
    <t>Gloucestershire</t>
  </si>
  <si>
    <t>111AH2</t>
  </si>
  <si>
    <t>111AH3</t>
  </si>
  <si>
    <t>111AH4</t>
  </si>
  <si>
    <t>7_03+7_04</t>
  </si>
  <si>
    <t>7_08+7_09</t>
  </si>
  <si>
    <t>7_08 to 7_10</t>
  </si>
  <si>
    <t>7_17 to 7_37</t>
  </si>
  <si>
    <t>2017-18</t>
  </si>
  <si>
    <t>No other service</t>
  </si>
  <si>
    <t>2011-12</t>
  </si>
  <si>
    <t>7_03 to 7_06(b)</t>
  </si>
  <si>
    <t>North East &amp; West Essex</t>
  </si>
  <si>
    <t>North East London</t>
  </si>
  <si>
    <t>BaNES, Wiltshire &amp; Swindon</t>
  </si>
  <si>
    <t>Mid &amp; South Essex</t>
  </si>
  <si>
    <t>111AH5</t>
  </si>
  <si>
    <t>111AH7</t>
  </si>
  <si>
    <t>North East Essex &amp; Suffolk</t>
  </si>
  <si>
    <t>SW</t>
  </si>
  <si>
    <t>SE</t>
  </si>
  <si>
    <t>Geography list</t>
  </si>
  <si>
    <t>Area name</t>
  </si>
  <si>
    <t>Providers of NHS 111 and Integrated Urgent Care manage their own patient surveys</t>
  </si>
  <si>
    <t>Collection Service (SDCS), and previously Unify2.</t>
  </si>
  <si>
    <t>2018-19</t>
  </si>
  <si>
    <t xml:space="preserve">Somerset </t>
  </si>
  <si>
    <t>Oct 2018 - Mar 2019</t>
  </si>
  <si>
    <t>NHS England Unify2 and SDCS data collection NHS111PS</t>
  </si>
  <si>
    <t>Midlands</t>
  </si>
  <si>
    <t>NE</t>
  </si>
  <si>
    <t>North West</t>
  </si>
  <si>
    <t>NW</t>
  </si>
  <si>
    <t>M</t>
  </si>
  <si>
    <t>East of England</t>
  </si>
  <si>
    <t>E</t>
  </si>
  <si>
    <t>Hampshire and Surrey Heath</t>
  </si>
  <si>
    <t>111AH9</t>
  </si>
  <si>
    <t>Surrey Heartlands</t>
  </si>
  <si>
    <t>111AI2</t>
  </si>
  <si>
    <t>Sussex and Kent (Exc. East Kent)</t>
  </si>
  <si>
    <t>111AI1</t>
  </si>
  <si>
    <t>West Essex (HUC)</t>
  </si>
  <si>
    <t>111AI3</t>
  </si>
  <si>
    <t>7_12+7_13</t>
  </si>
  <si>
    <t>7_12 to 7_15</t>
  </si>
  <si>
    <t>Completely better or improved</t>
  </si>
  <si>
    <t>Very or quite helpful</t>
  </si>
  <si>
    <t>7_43+7_44</t>
  </si>
  <si>
    <t>7_43 to 7_46</t>
  </si>
  <si>
    <t>and supply the NHS111PS data to NHS England via the NHS Digital Strategic Data</t>
  </si>
  <si>
    <t>Eng</t>
  </si>
  <si>
    <t>North East and Yorkshire</t>
  </si>
  <si>
    <t>North East Essex and Suffolk</t>
  </si>
  <si>
    <t>E38000220</t>
  </si>
  <si>
    <t>15E</t>
  </si>
  <si>
    <t>NHS Birmingham and Solihull CCG</t>
  </si>
  <si>
    <t>E38000221</t>
  </si>
  <si>
    <t>15A</t>
  </si>
  <si>
    <t>NHS Berkshire West CCG</t>
  </si>
  <si>
    <t>E38000222</t>
  </si>
  <si>
    <t>15C</t>
  </si>
  <si>
    <t>NHS Bristol, North Somerset and South Gloucestershire CCG</t>
  </si>
  <si>
    <t>E38000223</t>
  </si>
  <si>
    <t>14Y</t>
  </si>
  <si>
    <t>NHS Buckinghamshire CCG</t>
  </si>
  <si>
    <t>E38000225</t>
  </si>
  <si>
    <t>15F</t>
  </si>
  <si>
    <t>NHS Leeds CCG</t>
  </si>
  <si>
    <t>E38000226</t>
  </si>
  <si>
    <t>NHS Fylde and Wyre CCG</t>
  </si>
  <si>
    <t>E38000227</t>
  </si>
  <si>
    <t>E38000228</t>
  </si>
  <si>
    <t>Mid and South Essex</t>
  </si>
  <si>
    <t>111AH8</t>
  </si>
  <si>
    <t>Somerset (Devon Doctors)</t>
  </si>
  <si>
    <t>111AI4</t>
  </si>
  <si>
    <t>Dorset Healthcare</t>
  </si>
  <si>
    <t>2019-20</t>
  </si>
  <si>
    <t>E38000230</t>
  </si>
  <si>
    <t>15N</t>
  </si>
  <si>
    <t>NHS Devon CCG</t>
  </si>
  <si>
    <t>E38000229</t>
  </si>
  <si>
    <t>15M</t>
  </si>
  <si>
    <t>NHS Derby and Derbyshire CCG</t>
  </si>
  <si>
    <t>Dorset (DHC)</t>
  </si>
  <si>
    <t>DHC</t>
  </si>
  <si>
    <t>Apr 2019 - Sep 2019</t>
  </si>
  <si>
    <t>South Western Ambulance Service</t>
  </si>
  <si>
    <t>Kernow Health</t>
  </si>
  <si>
    <t>Oct 2019 - Mar 2020</t>
  </si>
  <si>
    <t>111AI6</t>
  </si>
  <si>
    <t>Devon (Devon Doctors)</t>
  </si>
  <si>
    <t>111AI8</t>
  </si>
  <si>
    <t>West Midlands (WMAS)</t>
  </si>
  <si>
    <t>WMAS</t>
  </si>
  <si>
    <t>Blue: formulas</t>
  </si>
  <si>
    <t xml:space="preserve">    Green: SDCS data</t>
  </si>
  <si>
    <t>Black: manual completion</t>
  </si>
  <si>
    <t>Provider (on 1 January 2020, or when contract area ended)</t>
  </si>
  <si>
    <t>West Midlands Ambulance Service</t>
  </si>
  <si>
    <t>E38000234</t>
  </si>
  <si>
    <t>84H</t>
  </si>
  <si>
    <t>NHS County Durham CCG</t>
  </si>
  <si>
    <t>E38000247</t>
  </si>
  <si>
    <t>16C</t>
  </si>
  <si>
    <t>NHS Tees Valley CCG</t>
  </si>
  <si>
    <t>E38000238</t>
  </si>
  <si>
    <t>71E</t>
  </si>
  <si>
    <t>NHS Lincolnshire CCG</t>
  </si>
  <si>
    <t>E38000243</t>
  </si>
  <si>
    <t>52R</t>
  </si>
  <si>
    <t>NHS Nottingham and Nottinghamshire CCG</t>
  </si>
  <si>
    <t>E38000242</t>
  </si>
  <si>
    <t>78H</t>
  </si>
  <si>
    <t>NHS Northamptonshire CCG</t>
  </si>
  <si>
    <t>E38000240</t>
  </si>
  <si>
    <t>93C</t>
  </si>
  <si>
    <t>NHS North Central London CCG</t>
  </si>
  <si>
    <t>E38000244</t>
  </si>
  <si>
    <t>72Q</t>
  </si>
  <si>
    <t>NHS South East London CCG</t>
  </si>
  <si>
    <t>E38000232</t>
  </si>
  <si>
    <t>36J</t>
  </si>
  <si>
    <t>NHS Bradford District and Craven CCG</t>
  </si>
  <si>
    <t>E38000241</t>
  </si>
  <si>
    <t>42D</t>
  </si>
  <si>
    <t>NHS North Yorkshire CCG</t>
  </si>
  <si>
    <t>E38000233</t>
  </si>
  <si>
    <t>27D</t>
  </si>
  <si>
    <t>NHS Cheshire CCG</t>
  </si>
  <si>
    <t>E38000237</t>
  </si>
  <si>
    <t>91Q</t>
  </si>
  <si>
    <t>NHS Kent and Medway CCG</t>
  </si>
  <si>
    <t>E38000245</t>
  </si>
  <si>
    <t>36L</t>
  </si>
  <si>
    <t>NHS South West London CCG</t>
  </si>
  <si>
    <t>E38000239</t>
  </si>
  <si>
    <t>26A</t>
  </si>
  <si>
    <t>NHS Norfolk and Waveney CCG</t>
  </si>
  <si>
    <t>E38000231</t>
  </si>
  <si>
    <t>92G</t>
  </si>
  <si>
    <t>NHS Bath and North East Somerset, Swindon and Wiltshire CCG</t>
  </si>
  <si>
    <t>E38000235</t>
  </si>
  <si>
    <t>97R</t>
  </si>
  <si>
    <t>NHS East Sussex CCG</t>
  </si>
  <si>
    <t>E38000248</t>
  </si>
  <si>
    <t>70F</t>
  </si>
  <si>
    <t>NHS West Sussex CCG</t>
  </si>
  <si>
    <t>E38000246</t>
  </si>
  <si>
    <t>92A</t>
  </si>
  <si>
    <t>NHS Surrey Heartlands CCG</t>
  </si>
  <si>
    <t>E38000236</t>
  </si>
  <si>
    <t>18C</t>
  </si>
  <si>
    <t>NHS Herefordshire and Worcestershire CCG</t>
  </si>
  <si>
    <t>Medvivo</t>
  </si>
  <si>
    <t>South &amp; Mid Essex</t>
  </si>
  <si>
    <t>None</t>
  </si>
  <si>
    <t>Devon Doctors Ltd.</t>
  </si>
  <si>
    <t>NHS North Cumbria CCG</t>
  </si>
  <si>
    <t>2020-21</t>
  </si>
  <si>
    <t>Apr 2020 - Sep 2020</t>
  </si>
  <si>
    <t>PPG</t>
  </si>
  <si>
    <t>Practice Plus Group</t>
  </si>
  <si>
    <r>
      <t>Size of sample selected</t>
    </r>
    <r>
      <rPr>
        <vertAlign val="superscript"/>
        <sz val="10"/>
        <rFont val="Arial"/>
        <family val="2"/>
      </rPr>
      <t>1</t>
    </r>
  </si>
  <si>
    <t>denotes not available.</t>
  </si>
  <si>
    <t>Where the sample size (7_01) matches the number of responses (7_02), the sample size was not available, and should be disregarded.</t>
  </si>
  <si>
    <t>Oct 2020 - Mar 2021</t>
  </si>
  <si>
    <t>111AJ1</t>
  </si>
  <si>
    <t>North West London</t>
  </si>
  <si>
    <t>111AI9</t>
  </si>
  <si>
    <t>Kent, Medway &amp; Sussex</t>
  </si>
  <si>
    <t>Quarry House, Leeds LS2 7UE</t>
  </si>
  <si>
    <t>Integrated Urgent Care, NHS England &amp; Improvement</t>
  </si>
  <si>
    <t>england.integratedurgentcare@nhs.net</t>
  </si>
  <si>
    <t>Lincolnshire (ArdenGem)</t>
  </si>
  <si>
    <t>Nottinghamshire (Notts CCG)</t>
  </si>
  <si>
    <t>Leicestershire and Rutland (Mid Lancs)</t>
  </si>
  <si>
    <t>Apr 2021 - Sep 2021</t>
  </si>
  <si>
    <t>2021-22</t>
  </si>
  <si>
    <t>https://www.england.nhs.uk/statistics/statistical-work-areas/iucadc-new-from-april-2021/</t>
  </si>
  <si>
    <t>About the IUC ADC including NHS 111 Patient Experience Survey</t>
  </si>
  <si>
    <t>What is Integrated Urgent Care (IUC)</t>
  </si>
  <si>
    <t xml:space="preserve">Integrated Urgent Care describes a range of services including NHS 111 and Out of Hours services, which aim to ensure a seamless patient experience with minimum handoffs and access to a clinician where required.
</t>
  </si>
  <si>
    <t>NHS 111 makes it easier for the public to access urgent healthcare services.</t>
  </si>
  <si>
    <t xml:space="preserve">The number is free to call and available 24 hours a day, 7 days a week, 365 days a year to respond to people’s </t>
  </si>
  <si>
    <t>Julie Stroud</t>
  </si>
  <si>
    <t>julie.stroud1@nhs.net</t>
  </si>
  <si>
    <t>Cumbria and North East STP</t>
  </si>
  <si>
    <t>QHM</t>
  </si>
  <si>
    <t>E54000050</t>
  </si>
  <si>
    <t>E38000253</t>
  </si>
  <si>
    <t>D9Y0V</t>
  </si>
  <si>
    <t>NHS Hampshire, Southampton and Isle of Wight CCG</t>
  </si>
  <si>
    <t>Hampshire and the Isle of Wight STP</t>
  </si>
  <si>
    <t>QRL</t>
  </si>
  <si>
    <t>E54000042</t>
  </si>
  <si>
    <t>Hertfordshire and West Essex STP</t>
  </si>
  <si>
    <t>QM7</t>
  </si>
  <si>
    <t>E54000025</t>
  </si>
  <si>
    <t>Cambridgeshire and Peterborough STP</t>
  </si>
  <si>
    <t>QUE</t>
  </si>
  <si>
    <t>E54000021</t>
  </si>
  <si>
    <t>Northamptonshire STP</t>
  </si>
  <si>
    <t>QPM</t>
  </si>
  <si>
    <t>E54000020</t>
  </si>
  <si>
    <t>E38000249</t>
  </si>
  <si>
    <t>M1J4Y</t>
  </si>
  <si>
    <t>NHS Bedfordshire, Luton and Milton Keynes CCG</t>
  </si>
  <si>
    <t>Bedfordshire, Luton and Milton Keynes STP</t>
  </si>
  <si>
    <t>QHG</t>
  </si>
  <si>
    <t>E54000024</t>
  </si>
  <si>
    <t>North London Partners in Health &amp; Care (STP)</t>
  </si>
  <si>
    <t>QMJ</t>
  </si>
  <si>
    <t>E54000028</t>
  </si>
  <si>
    <t>Our Healthier South East London STP</t>
  </si>
  <si>
    <t>QKK</t>
  </si>
  <si>
    <t>E54000030</t>
  </si>
  <si>
    <t>Cornwall and the Isles of Scilly Health &amp; Social Care Partnership (STP)</t>
  </si>
  <si>
    <t>QT6</t>
  </si>
  <si>
    <t>E54000036</t>
  </si>
  <si>
    <t>Staffordshire &amp; Stoke on Trent STP</t>
  </si>
  <si>
    <t>QNC</t>
  </si>
  <si>
    <t>E54000010</t>
  </si>
  <si>
    <t>NHS Stoke on Trent CCG</t>
  </si>
  <si>
    <t>South West London Health &amp; Care Partnership (STP)</t>
  </si>
  <si>
    <t>QWE</t>
  </si>
  <si>
    <t>E54000031</t>
  </si>
  <si>
    <t>Norfolk and Waveney Health &amp; Care Partnership (STP)</t>
  </si>
  <si>
    <t>QMM</t>
  </si>
  <si>
    <t>E54000022</t>
  </si>
  <si>
    <t>Buckinghamshire, Oxfordshire and Berkshire West STP</t>
  </si>
  <si>
    <t>QU9</t>
  </si>
  <si>
    <t>E54000044</t>
  </si>
  <si>
    <t>E38000252</t>
  </si>
  <si>
    <t>D4U1Y</t>
  </si>
  <si>
    <t>NHS Frimley CCG</t>
  </si>
  <si>
    <t>Frimley Health &amp; Care (STP)</t>
  </si>
  <si>
    <t>QNQ</t>
  </si>
  <si>
    <t>E54000034</t>
  </si>
  <si>
    <t>Gloucestershire STP</t>
  </si>
  <si>
    <t>QR1</t>
  </si>
  <si>
    <t>E54000043</t>
  </si>
  <si>
    <t>Mid and South Essex STP</t>
  </si>
  <si>
    <t>QH8</t>
  </si>
  <si>
    <t>E54000026</t>
  </si>
  <si>
    <t>E38000255</t>
  </si>
  <si>
    <t>A3A8R</t>
  </si>
  <si>
    <t>NHS North East London CCG</t>
  </si>
  <si>
    <t>East London Health &amp; Care Partnership (STP)</t>
  </si>
  <si>
    <t>QMF</t>
  </si>
  <si>
    <t>E54000029</t>
  </si>
  <si>
    <t>Suffolk and North East Essex STP</t>
  </si>
  <si>
    <t>QJG</t>
  </si>
  <si>
    <t>E54000023</t>
  </si>
  <si>
    <t>Somerset STP</t>
  </si>
  <si>
    <t>QSL</t>
  </si>
  <si>
    <t>E54000038</t>
  </si>
  <si>
    <t>Surrey Heartlands Health &amp; Care Partnership (STP)</t>
  </si>
  <si>
    <t>QXU</t>
  </si>
  <si>
    <t>E54000052</t>
  </si>
  <si>
    <t>Dorset HeathCare</t>
  </si>
  <si>
    <t>Dorset STP</t>
  </si>
  <si>
    <t>QVV</t>
  </si>
  <si>
    <t>E54000041</t>
  </si>
  <si>
    <t>111AI5</t>
  </si>
  <si>
    <t>BrisDoc</t>
  </si>
  <si>
    <t>Bristol, North Somerset and South Gloucestershire STP</t>
  </si>
  <si>
    <t>QUY</t>
  </si>
  <si>
    <t>E54000039</t>
  </si>
  <si>
    <t>Devon STP</t>
  </si>
  <si>
    <t>QJK</t>
  </si>
  <si>
    <t>E54000037</t>
  </si>
  <si>
    <t>111AI7</t>
  </si>
  <si>
    <t>Yorkshire and Humber (NECS)</t>
  </si>
  <si>
    <t>NECS</t>
  </si>
  <si>
    <t>South Yorkshire and Bassetlaw STP</t>
  </si>
  <si>
    <t>QF7</t>
  </si>
  <si>
    <t>E54000009</t>
  </si>
  <si>
    <t>West Yorkshire and Harrogate Health &amp; Care Partnership (STP)</t>
  </si>
  <si>
    <t>QWO</t>
  </si>
  <si>
    <t>E54000054</t>
  </si>
  <si>
    <t>Humber, Coast and Vale STP</t>
  </si>
  <si>
    <t>QOQ</t>
  </si>
  <si>
    <t>E54000051</t>
  </si>
  <si>
    <t>E38000254</t>
  </si>
  <si>
    <t>X2C4Y</t>
  </si>
  <si>
    <t>NHS Kirklees CCG</t>
  </si>
  <si>
    <t>Birmingham and Solihull STP</t>
  </si>
  <si>
    <t>QHL</t>
  </si>
  <si>
    <t>E54000017</t>
  </si>
  <si>
    <t>E38000250</t>
  </si>
  <si>
    <t>D2P2L</t>
  </si>
  <si>
    <t>NHS Black Country and West Birmingham CCG</t>
  </si>
  <si>
    <t>The Black Country and West Birmingham STP</t>
  </si>
  <si>
    <t>QUA</t>
  </si>
  <si>
    <t>E54000016</t>
  </si>
  <si>
    <t>E38000251</t>
  </si>
  <si>
    <t>B2M3M</t>
  </si>
  <si>
    <t>NHS Coventry and Warwickshire CCG</t>
  </si>
  <si>
    <t>Coventry and Warwickshire STP</t>
  </si>
  <si>
    <t>QWU</t>
  </si>
  <si>
    <t>E54000018</t>
  </si>
  <si>
    <t>Herefordshire and Worcestershire STP</t>
  </si>
  <si>
    <t>QGH</t>
  </si>
  <si>
    <t>E54000019</t>
  </si>
  <si>
    <t>E38000257</t>
  </si>
  <si>
    <t>M2L0M</t>
  </si>
  <si>
    <t>NHS Shropshire, Telford and Wrekin CCG</t>
  </si>
  <si>
    <t>Shropshire and Telford and Wrekin STP</t>
  </si>
  <si>
    <t>QOC</t>
  </si>
  <si>
    <t>E54000011</t>
  </si>
  <si>
    <t>Sussex Health and Care Partnership STP</t>
  </si>
  <si>
    <t>QNX</t>
  </si>
  <si>
    <t>E54000053</t>
  </si>
  <si>
    <t>Kent and Medway STP</t>
  </si>
  <si>
    <t>QKS</t>
  </si>
  <si>
    <t>E54000032</t>
  </si>
  <si>
    <t>E38000256</t>
  </si>
  <si>
    <t>W2U3Z</t>
  </si>
  <si>
    <t>NHS North West London CCG</t>
  </si>
  <si>
    <t>North West London Health &amp; Care Partnership (STP)</t>
  </si>
  <si>
    <t>QRV</t>
  </si>
  <si>
    <t>E54000027</t>
  </si>
  <si>
    <t>111AJ2</t>
  </si>
  <si>
    <t>BaNES, Swindon &amp; Wiltshire (Medvivo)</t>
  </si>
  <si>
    <t>Bath and North East Somerset, Swindon and Wiltshire STP</t>
  </si>
  <si>
    <t>QOX</t>
  </si>
  <si>
    <t>E54000040</t>
  </si>
  <si>
    <t>NHS Blackburn with Darwen CCG</t>
  </si>
  <si>
    <t>111AJ3</t>
  </si>
  <si>
    <t>North West including Blackpool (ML CSU)</t>
  </si>
  <si>
    <t>Mid &amp; Lancs CSU</t>
  </si>
  <si>
    <t>NHS Midlands and Lancashire CSU</t>
  </si>
  <si>
    <t>Healthier Lancashire and South Cumbria STP</t>
  </si>
  <si>
    <t>QE1</t>
  </si>
  <si>
    <t>E54000048</t>
  </si>
  <si>
    <t>Greater Manchester Health &amp; Social Care Partnership STP</t>
  </si>
  <si>
    <t>QOP</t>
  </si>
  <si>
    <t>E54000007</t>
  </si>
  <si>
    <t>Cheshire and Merseyside STP</t>
  </si>
  <si>
    <t>QYG</t>
  </si>
  <si>
    <t>E54000008</t>
  </si>
  <si>
    <t>111AJ4</t>
  </si>
  <si>
    <t>Notts CCG</t>
  </si>
  <si>
    <t xml:space="preserve">NHS Nottingham and Nottinghamshire CCG </t>
  </si>
  <si>
    <t>Nottingham and Nottinghamshire Health and Care STP</t>
  </si>
  <si>
    <t>QT1</t>
  </si>
  <si>
    <t>E54000014</t>
  </si>
  <si>
    <t>111AJ5</t>
  </si>
  <si>
    <t>Arden GEM CSU</t>
  </si>
  <si>
    <t>Lincolnshire STP</t>
  </si>
  <si>
    <t>QJM</t>
  </si>
  <si>
    <t>E54000013</t>
  </si>
  <si>
    <t>111AJ6</t>
  </si>
  <si>
    <t>Midlands and Lancashire Commissioning Support Unit</t>
  </si>
  <si>
    <t>Leicester, Leicestershire and Rutland STP</t>
  </si>
  <si>
    <t>QK1</t>
  </si>
  <si>
    <t>E54000015</t>
  </si>
  <si>
    <t>111AJ7</t>
  </si>
  <si>
    <t>Joined Up Care Derbyshire STP</t>
  </si>
  <si>
    <t>QJ2</t>
  </si>
  <si>
    <t>E54000012</t>
  </si>
  <si>
    <t>Clinical Commissioning Groups: NHS 111 / IUC ADC Contract Areas and Providers</t>
  </si>
  <si>
    <t>CCG code (Office for National Statistics, ONS)</t>
  </si>
  <si>
    <t>NHS IUC / 111 Contract Area code</t>
  </si>
  <si>
    <t>NHS IUC / 111 Contract Area Name</t>
  </si>
  <si>
    <t>NHS 111
Service Provider Name abbreviation</t>
  </si>
  <si>
    <t>Sustainability and Transformation Partnership (STPs)</t>
  </si>
  <si>
    <t>STP Reference Number</t>
  </si>
  <si>
    <t>STP code (ONS)</t>
  </si>
  <si>
    <t>DDOC</t>
  </si>
  <si>
    <t>NHS North Of England Commissioning Support Unit</t>
  </si>
  <si>
    <t>NHS Arden and Greater East Midlands CSU</t>
  </si>
  <si>
    <t>- you think you need to go to ED or another NHS urgent care service; or</t>
  </si>
  <si>
    <r>
      <t>ED department</t>
    </r>
    <r>
      <rPr>
        <vertAlign val="superscript"/>
        <sz val="10"/>
        <rFont val="Arial"/>
        <family val="2"/>
      </rPr>
      <t>2</t>
    </r>
  </si>
  <si>
    <t>ED department has previously been referred to as A&amp;E (Accident &amp; Emergency department) and this is how it is referred to on the current survey form.</t>
  </si>
  <si>
    <t>NHS 111 Telephony Service Provider Name</t>
  </si>
  <si>
    <t>IUC ADC Lead Data Supplier</t>
  </si>
  <si>
    <t>IUC ADC Lead Data Supplier Abbereviation</t>
  </si>
  <si>
    <t>Derbyshire (NECS)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</si>
</sst>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164" formatCode="0.0%"/>
    <numFmt numFmtId="165" formatCode="_-* #,##0_-;\-* #,##0_-;_-* &quot;-&quot;??_-;_-@_-"/>
    <numFmt numFmtId="166" formatCode="d\ mmm\ yyyy"/>
    <numFmt numFmtId="167" formatCode="#,##0;[Red]\-#,##0;\-"/>
    <numFmt numFmtId="168" formatCode="#,##0;\-#,##0;\-"/>
  </numFmts>
  <fonts count="25" x14ac:knownFonts="1">
    <font>
      <sz val="10"/>
      <name val="Arial"/>
    </font>
    <font>
      <sz val="11"/>
      <color theme="1"/>
      <name val="Calibri"/>
      <family val="2"/>
      <scheme val="minor"/>
    </font>
    <font>
      <sz val="10"/>
      <name val="Arial"/>
      <family val="2"/>
    </font>
    <font>
      <sz val="10"/>
      <color theme="0"/>
      <name val="Arial"/>
      <family val="2"/>
    </font>
    <font>
      <sz val="8"/>
      <name val="Arial"/>
      <family val="2"/>
    </font>
    <font>
      <b/>
      <sz val="10"/>
      <color theme="0"/>
      <name val="Arial"/>
      <family val="2"/>
    </font>
    <font>
      <b/>
      <sz val="12"/>
      <name val="Arial"/>
      <family val="2"/>
    </font>
    <font>
      <b/>
      <sz val="10"/>
      <color theme="1"/>
      <name val="Arial"/>
      <family val="2"/>
    </font>
    <font>
      <u/>
      <sz val="10"/>
      <color rgb="FF005EB8"/>
      <name val="Arial"/>
      <family val="2"/>
    </font>
    <font>
      <sz val="10"/>
      <color rgb="FF41B6E6"/>
      <name val="Arial"/>
      <family val="2"/>
    </font>
    <font>
      <b/>
      <sz val="10"/>
      <color rgb="FFFF0000"/>
      <name val="Arial"/>
      <family val="2"/>
    </font>
    <font>
      <b/>
      <sz val="8"/>
      <name val="Arial"/>
      <family val="2"/>
    </font>
    <font>
      <b/>
      <sz val="10"/>
      <name val="Arial"/>
      <family val="2"/>
    </font>
    <font>
      <sz val="10"/>
      <name val="Arial"/>
      <family val="2"/>
    </font>
    <font>
      <u/>
      <sz val="10"/>
      <color theme="10"/>
      <name val="Arial"/>
      <family val="2"/>
    </font>
    <font>
      <sz val="13"/>
      <name val="Arial"/>
      <family val="2"/>
    </font>
    <font>
      <sz val="6"/>
      <color theme="0"/>
      <name val="Arial"/>
      <family val="2"/>
    </font>
    <font>
      <sz val="6"/>
      <name val="Arial"/>
      <family val="2"/>
    </font>
    <font>
      <sz val="8"/>
      <color rgb="FF005EB8"/>
      <name val="Arial"/>
      <family val="2"/>
    </font>
    <font>
      <sz val="8"/>
      <color rgb="FF4F7D28"/>
      <name val="Arial"/>
      <family val="2"/>
    </font>
    <font>
      <sz val="6"/>
      <color theme="0" tint="-0.14999847407452621"/>
      <name val="Arial"/>
      <family val="2"/>
    </font>
    <font>
      <vertAlign val="superscript"/>
      <sz val="10"/>
      <name val="Arial"/>
      <family val="2"/>
    </font>
    <font>
      <sz val="10"/>
      <color theme="1"/>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auto="1"/>
      </top>
      <bottom/>
      <diagonal/>
    </border>
    <border>
      <left/>
      <right/>
      <top style="hair">
        <color auto="1"/>
      </top>
      <bottom/>
      <diagonal/>
    </border>
    <border>
      <left/>
      <right/>
      <top/>
      <bottom style="dashed">
        <color auto="1"/>
      </bottom>
      <diagonal/>
    </border>
    <border>
      <left style="thin">
        <color indexed="64"/>
      </left>
      <right/>
      <top/>
      <bottom/>
      <diagonal/>
    </border>
    <border>
      <left/>
      <right style="thin">
        <color indexed="64"/>
      </right>
      <top/>
      <bottom/>
      <diagonal/>
    </border>
    <border>
      <left/>
      <right style="thin">
        <color indexed="64"/>
      </right>
      <top style="dashed">
        <color auto="1"/>
      </top>
      <bottom/>
      <diagonal/>
    </border>
    <border>
      <left style="thin">
        <color indexed="64"/>
      </left>
      <right/>
      <top style="dashed">
        <color auto="1"/>
      </top>
      <bottom/>
      <diagonal/>
    </border>
    <border>
      <left/>
      <right style="thin">
        <color indexed="64"/>
      </right>
      <top/>
      <bottom style="dashed">
        <color auto="1"/>
      </bottom>
      <diagonal/>
    </border>
    <border>
      <left style="thin">
        <color indexed="64"/>
      </left>
      <right/>
      <top/>
      <bottom style="dashed">
        <color auto="1"/>
      </bottom>
      <diagonal/>
    </border>
  </borders>
  <cellStyleXfs count="6">
    <xf numFmtId="0" fontId="0" fillId="0" borderId="0"/>
    <xf numFmtId="9" fontId="13" fillId="0" borderId="0" applyFont="0" applyFill="0" applyBorder="0" applyAlignment="0" applyProtection="0"/>
    <xf numFmtId="42" fontId="13" fillId="0" borderId="0" applyFont="0" applyFill="0" applyBorder="0" applyAlignment="0" applyProtection="0"/>
    <xf numFmtId="41" fontId="13" fillId="0" borderId="0" applyFont="0" applyFill="0" applyBorder="0" applyAlignment="0" applyProtection="0"/>
    <xf numFmtId="0" fontId="14" fillId="0" borderId="0" applyNumberFormat="0" applyFill="0" applyBorder="0" applyAlignment="0" applyProtection="0"/>
    <xf numFmtId="0" fontId="1" fillId="0" borderId="0"/>
  </cellStyleXfs>
  <cellXfs count="164">
    <xf numFmtId="0" fontId="0" fillId="0" borderId="0" xfId="0"/>
    <xf numFmtId="0" fontId="2" fillId="2" borderId="0" xfId="0" applyFont="1" applyFill="1" applyAlignment="1"/>
    <xf numFmtId="0" fontId="3" fillId="2" borderId="0" xfId="0" applyFont="1" applyFill="1"/>
    <xf numFmtId="0" fontId="6" fillId="2" borderId="0" xfId="0" applyFont="1" applyFill="1" applyBorder="1" applyAlignment="1"/>
    <xf numFmtId="0" fontId="2" fillId="2" borderId="1" xfId="2" applyNumberFormat="1" applyFont="1" applyFill="1" applyBorder="1" applyAlignment="1">
      <alignment horizontal="center" wrapText="1"/>
    </xf>
    <xf numFmtId="0" fontId="2" fillId="2" borderId="0" xfId="2" applyNumberFormat="1" applyFont="1" applyFill="1" applyBorder="1" applyAlignment="1">
      <alignment horizontal="center" wrapText="1"/>
    </xf>
    <xf numFmtId="0" fontId="2" fillId="2" borderId="2" xfId="2" applyNumberFormat="1" applyFont="1" applyFill="1" applyBorder="1" applyAlignment="1">
      <alignment horizontal="center" wrapText="1"/>
    </xf>
    <xf numFmtId="0" fontId="2" fillId="2" borderId="0" xfId="0" applyFont="1" applyFill="1" applyBorder="1" applyAlignment="1"/>
    <xf numFmtId="0" fontId="2" fillId="2" borderId="0" xfId="0" applyFont="1" applyFill="1"/>
    <xf numFmtId="0" fontId="2" fillId="2" borderId="0" xfId="0" applyFont="1" applyFill="1" applyBorder="1"/>
    <xf numFmtId="0" fontId="2" fillId="2" borderId="1" xfId="0" applyFont="1" applyFill="1" applyBorder="1" applyAlignment="1">
      <alignment horizontal="centerContinuous"/>
    </xf>
    <xf numFmtId="0" fontId="2" fillId="2" borderId="0" xfId="0" applyFont="1" applyFill="1" applyBorder="1" applyAlignment="1">
      <alignment horizontal="centerContinuous"/>
    </xf>
    <xf numFmtId="0" fontId="8" fillId="2" borderId="0" xfId="3" applyNumberFormat="1" applyFont="1" applyFill="1" applyBorder="1" applyAlignment="1"/>
    <xf numFmtId="0" fontId="2" fillId="2" borderId="0" xfId="0" applyFont="1" applyFill="1" applyBorder="1" applyAlignment="1">
      <alignment vertical="top"/>
    </xf>
    <xf numFmtId="0" fontId="2" fillId="2" borderId="0" xfId="0" applyFont="1" applyFill="1" applyBorder="1" applyAlignment="1">
      <alignment horizontal="right" vertical="top"/>
    </xf>
    <xf numFmtId="166" fontId="2" fillId="2" borderId="0" xfId="0" applyNumberFormat="1" applyFont="1" applyFill="1" applyBorder="1" applyAlignment="1">
      <alignment horizontal="left" vertical="top"/>
    </xf>
    <xf numFmtId="49" fontId="9" fillId="2" borderId="0" xfId="2" applyNumberFormat="1" applyFont="1" applyFill="1" applyBorder="1" applyAlignment="1">
      <alignment horizontal="right" vertical="top"/>
    </xf>
    <xf numFmtId="49" fontId="9" fillId="2" borderId="0" xfId="0" applyNumberFormat="1" applyFont="1" applyFill="1" applyBorder="1" applyAlignment="1">
      <alignment horizontal="right"/>
    </xf>
    <xf numFmtId="49" fontId="9" fillId="2" borderId="1" xfId="0" applyNumberFormat="1" applyFont="1" applyFill="1" applyBorder="1" applyAlignment="1">
      <alignment horizontal="right"/>
    </xf>
    <xf numFmtId="49" fontId="9" fillId="2" borderId="0" xfId="2" applyNumberFormat="1" applyFont="1" applyFill="1" applyBorder="1" applyAlignment="1">
      <alignment horizontal="center"/>
    </xf>
    <xf numFmtId="49" fontId="9" fillId="2" borderId="1" xfId="0" applyNumberFormat="1" applyFont="1" applyFill="1" applyBorder="1" applyAlignment="1">
      <alignment horizontal="center"/>
    </xf>
    <xf numFmtId="49" fontId="9" fillId="2" borderId="0" xfId="2" applyNumberFormat="1" applyFont="1" applyFill="1" applyBorder="1" applyAlignment="1">
      <alignment horizontal="right" wrapText="1"/>
    </xf>
    <xf numFmtId="49" fontId="9" fillId="2" borderId="0" xfId="0" applyNumberFormat="1" applyFont="1" applyFill="1"/>
    <xf numFmtId="49" fontId="9" fillId="2" borderId="1" xfId="2" applyNumberFormat="1" applyFont="1" applyFill="1" applyBorder="1" applyAlignment="1">
      <alignment horizontal="right" wrapText="1"/>
    </xf>
    <xf numFmtId="0" fontId="5" fillId="2" borderId="0" xfId="0" applyFont="1" applyFill="1"/>
    <xf numFmtId="0" fontId="7" fillId="2" borderId="0" xfId="0" applyFont="1" applyFill="1" applyAlignment="1">
      <alignment wrapText="1"/>
    </xf>
    <xf numFmtId="0" fontId="2" fillId="2" borderId="0" xfId="2" applyNumberFormat="1" applyFont="1" applyFill="1" applyBorder="1" applyAlignment="1">
      <alignment horizontal="left" wrapText="1"/>
    </xf>
    <xf numFmtId="167" fontId="2" fillId="2" borderId="0" xfId="1" applyNumberFormat="1" applyFont="1" applyFill="1" applyBorder="1" applyAlignment="1">
      <alignment horizontal="right"/>
    </xf>
    <xf numFmtId="0" fontId="2" fillId="2" borderId="0" xfId="1" applyNumberFormat="1" applyFont="1" applyFill="1" applyBorder="1" applyAlignment="1"/>
    <xf numFmtId="0" fontId="10" fillId="2" borderId="0" xfId="0" applyFont="1" applyFill="1"/>
    <xf numFmtId="0" fontId="4" fillId="0" borderId="0" xfId="0" applyFont="1"/>
    <xf numFmtId="49" fontId="4" fillId="0" borderId="0" xfId="0" applyNumberFormat="1" applyFont="1" applyAlignment="1">
      <alignment horizontal="center"/>
    </xf>
    <xf numFmtId="49" fontId="4" fillId="3" borderId="0" xfId="0" applyNumberFormat="1" applyFont="1" applyFill="1" applyAlignment="1">
      <alignment horizontal="center"/>
    </xf>
    <xf numFmtId="0" fontId="4" fillId="0" borderId="0" xfId="0" applyFont="1" applyAlignment="1">
      <alignment wrapText="1"/>
    </xf>
    <xf numFmtId="0" fontId="4" fillId="0" borderId="0" xfId="0" applyFont="1" applyAlignment="1">
      <alignment horizontal="center" wrapText="1"/>
    </xf>
    <xf numFmtId="0" fontId="4" fillId="3" borderId="0" xfId="0" applyFont="1" applyFill="1" applyAlignment="1">
      <alignment horizontal="center" wrapText="1"/>
    </xf>
    <xf numFmtId="167" fontId="2" fillId="2" borderId="0" xfId="1" applyNumberFormat="1" applyFont="1" applyFill="1" applyBorder="1" applyAlignment="1"/>
    <xf numFmtId="0" fontId="2" fillId="2" borderId="0" xfId="0" applyFont="1" applyFill="1" applyAlignment="1">
      <alignment horizontal="center"/>
    </xf>
    <xf numFmtId="0" fontId="2" fillId="2" borderId="1" xfId="0" applyFont="1" applyFill="1" applyBorder="1" applyAlignment="1">
      <alignment horizontal="center" wrapText="1"/>
    </xf>
    <xf numFmtId="49" fontId="9" fillId="2" borderId="0" xfId="0" applyNumberFormat="1" applyFont="1" applyFill="1" applyAlignment="1">
      <alignment horizontal="center"/>
    </xf>
    <xf numFmtId="0" fontId="2" fillId="2" borderId="2" xfId="0" applyFont="1" applyFill="1" applyBorder="1" applyAlignment="1">
      <alignment horizontal="center" wrapText="1"/>
    </xf>
    <xf numFmtId="0" fontId="2" fillId="2" borderId="0" xfId="2" applyNumberFormat="1" applyFont="1" applyFill="1" applyBorder="1" applyAlignment="1">
      <alignment horizontal="center"/>
    </xf>
    <xf numFmtId="49" fontId="9" fillId="2" borderId="1" xfId="2" applyNumberFormat="1" applyFont="1" applyFill="1" applyBorder="1" applyAlignment="1">
      <alignment horizontal="right"/>
    </xf>
    <xf numFmtId="49" fontId="9" fillId="2" borderId="0" xfId="0" applyNumberFormat="1" applyFont="1" applyFill="1" applyAlignment="1">
      <alignment horizontal="centerContinuous"/>
    </xf>
    <xf numFmtId="49" fontId="9" fillId="2" borderId="2" xfId="2" applyNumberFormat="1" applyFont="1" applyFill="1" applyBorder="1" applyAlignment="1">
      <alignment horizontal="center"/>
    </xf>
    <xf numFmtId="0" fontId="2" fillId="2" borderId="0" xfId="1" applyNumberFormat="1" applyFont="1" applyFill="1" applyBorder="1" applyAlignment="1">
      <alignment horizontal="center"/>
    </xf>
    <xf numFmtId="0" fontId="9" fillId="2" borderId="0" xfId="2" applyNumberFormat="1" applyFont="1" applyFill="1" applyBorder="1" applyAlignment="1">
      <alignment horizontal="center"/>
    </xf>
    <xf numFmtId="0" fontId="9" fillId="2" borderId="0" xfId="0" applyNumberFormat="1" applyFont="1" applyFill="1" applyBorder="1" applyAlignment="1">
      <alignment horizontal="center"/>
    </xf>
    <xf numFmtId="0" fontId="9" fillId="2" borderId="0" xfId="0" applyNumberFormat="1" applyFont="1" applyFill="1" applyAlignment="1">
      <alignment horizontal="center"/>
    </xf>
    <xf numFmtId="0" fontId="9" fillId="2" borderId="2" xfId="2" applyNumberFormat="1" applyFont="1" applyFill="1" applyBorder="1" applyAlignment="1">
      <alignment horizontal="center"/>
    </xf>
    <xf numFmtId="0" fontId="9" fillId="2" borderId="2" xfId="0" applyNumberFormat="1" applyFont="1" applyFill="1" applyBorder="1" applyAlignment="1">
      <alignment horizontal="center"/>
    </xf>
    <xf numFmtId="164" fontId="2" fillId="2" borderId="0" xfId="1" applyNumberFormat="1" applyFont="1" applyFill="1" applyBorder="1" applyAlignment="1">
      <alignment horizontal="right"/>
    </xf>
    <xf numFmtId="2" fontId="9" fillId="2" borderId="0" xfId="2" applyNumberFormat="1" applyFont="1" applyFill="1" applyBorder="1" applyAlignment="1">
      <alignment horizontal="center"/>
    </xf>
    <xf numFmtId="2" fontId="4" fillId="0" borderId="0" xfId="0" applyNumberFormat="1" applyFont="1" applyAlignment="1">
      <alignment horizontal="left"/>
    </xf>
    <xf numFmtId="165" fontId="12" fillId="4" borderId="3" xfId="1" applyNumberFormat="1" applyFont="1" applyFill="1" applyBorder="1" applyAlignment="1">
      <alignment horizontal="center" vertical="center" wrapText="1"/>
    </xf>
    <xf numFmtId="49" fontId="3" fillId="2" borderId="0" xfId="0" applyNumberFormat="1" applyFont="1" applyFill="1" applyAlignment="1">
      <alignment horizontal="right"/>
    </xf>
    <xf numFmtId="49" fontId="11" fillId="3" borderId="0" xfId="3" applyNumberFormat="1" applyFont="1" applyFill="1" applyAlignment="1">
      <alignment horizontal="center"/>
    </xf>
    <xf numFmtId="0" fontId="2" fillId="2" borderId="0" xfId="0" applyFont="1" applyFill="1" applyBorder="1" applyAlignment="1">
      <alignment horizontal="center"/>
    </xf>
    <xf numFmtId="0" fontId="15" fillId="2" borderId="0" xfId="1" applyNumberFormat="1" applyFont="1" applyFill="1" applyBorder="1" applyAlignment="1"/>
    <xf numFmtId="14" fontId="16" fillId="2" borderId="0" xfId="0" applyNumberFormat="1" applyFont="1" applyFill="1" applyBorder="1"/>
    <xf numFmtId="0" fontId="17" fillId="2" borderId="0" xfId="1" applyNumberFormat="1" applyFont="1" applyFill="1" applyBorder="1" applyAlignment="1">
      <alignment horizontal="center"/>
    </xf>
    <xf numFmtId="0" fontId="17" fillId="2" borderId="0" xfId="1" applyNumberFormat="1" applyFont="1" applyFill="1" applyBorder="1" applyAlignment="1"/>
    <xf numFmtId="167" fontId="17" fillId="2" borderId="0" xfId="1" applyNumberFormat="1" applyFont="1" applyFill="1" applyBorder="1" applyAlignment="1"/>
    <xf numFmtId="164" fontId="17" fillId="2" borderId="0" xfId="1" applyNumberFormat="1" applyFont="1" applyFill="1" applyBorder="1" applyAlignment="1">
      <alignment horizontal="right"/>
    </xf>
    <xf numFmtId="167" fontId="17" fillId="2" borderId="0" xfId="1" applyNumberFormat="1" applyFont="1" applyFill="1" applyBorder="1" applyAlignment="1">
      <alignment horizontal="right"/>
    </xf>
    <xf numFmtId="0" fontId="17" fillId="2" borderId="0" xfId="0" applyFont="1" applyFill="1" applyBorder="1"/>
    <xf numFmtId="14" fontId="3" fillId="2" borderId="0" xfId="0" applyNumberFormat="1" applyFont="1" applyFill="1" applyBorder="1" applyAlignment="1"/>
    <xf numFmtId="14" fontId="16" fillId="2" borderId="0" xfId="0" applyNumberFormat="1" applyFont="1" applyFill="1" applyBorder="1" applyAlignment="1"/>
    <xf numFmtId="0" fontId="17" fillId="2" borderId="0" xfId="0" applyFont="1" applyFill="1" applyBorder="1" applyAlignment="1"/>
    <xf numFmtId="166" fontId="3" fillId="2" borderId="0" xfId="0" applyNumberFormat="1" applyFont="1" applyFill="1" applyBorder="1" applyAlignment="1"/>
    <xf numFmtId="166" fontId="4" fillId="0" borderId="0" xfId="0" applyNumberFormat="1" applyFont="1"/>
    <xf numFmtId="164" fontId="2" fillId="2" borderId="0" xfId="1" applyNumberFormat="1" applyFont="1" applyFill="1" applyBorder="1" applyAlignment="1">
      <alignment horizontal="right" indent="2"/>
    </xf>
    <xf numFmtId="164" fontId="17" fillId="2" borderId="0" xfId="1" applyNumberFormat="1" applyFont="1" applyFill="1" applyBorder="1" applyAlignment="1">
      <alignment horizontal="right" indent="2"/>
    </xf>
    <xf numFmtId="164" fontId="2" fillId="2" borderId="0" xfId="1" applyNumberFormat="1" applyFont="1" applyFill="1" applyBorder="1" applyAlignment="1">
      <alignment horizontal="right" indent="1"/>
    </xf>
    <xf numFmtId="164" fontId="17" fillId="2" borderId="0" xfId="1" applyNumberFormat="1" applyFont="1" applyFill="1" applyBorder="1" applyAlignment="1">
      <alignment horizontal="right" indent="1"/>
    </xf>
    <xf numFmtId="168" fontId="4" fillId="0" borderId="0" xfId="0" applyNumberFormat="1" applyFont="1"/>
    <xf numFmtId="168" fontId="4" fillId="3" borderId="0" xfId="0" applyNumberFormat="1" applyFont="1" applyFill="1"/>
    <xf numFmtId="168" fontId="11" fillId="3" borderId="0" xfId="0" applyNumberFormat="1" applyFont="1" applyFill="1"/>
    <xf numFmtId="168" fontId="4" fillId="0" borderId="0" xfId="0" applyNumberFormat="1" applyFont="1" applyAlignment="1">
      <alignment horizontal="center" wrapText="1"/>
    </xf>
    <xf numFmtId="168" fontId="4" fillId="0" borderId="0" xfId="0" applyNumberFormat="1" applyFont="1" applyAlignment="1">
      <alignment horizontal="right"/>
    </xf>
    <xf numFmtId="0" fontId="4" fillId="0" borderId="5" xfId="0" applyFont="1" applyBorder="1"/>
    <xf numFmtId="0" fontId="18" fillId="0" borderId="0" xfId="0" applyFont="1"/>
    <xf numFmtId="0" fontId="18" fillId="0" borderId="4" xfId="0" applyFont="1" applyBorder="1"/>
    <xf numFmtId="0" fontId="18" fillId="0" borderId="0" xfId="0" applyFont="1" applyBorder="1"/>
    <xf numFmtId="0" fontId="18" fillId="0" borderId="6" xfId="0" applyFont="1" applyBorder="1"/>
    <xf numFmtId="168" fontId="18" fillId="0" borderId="0" xfId="0" applyNumberFormat="1" applyFont="1" applyAlignment="1">
      <alignment horizontal="right" wrapText="1"/>
    </xf>
    <xf numFmtId="168" fontId="18" fillId="0" borderId="0" xfId="0" applyNumberFormat="1" applyFont="1" applyAlignment="1">
      <alignment horizontal="center" wrapText="1"/>
    </xf>
    <xf numFmtId="0" fontId="18" fillId="0" borderId="0" xfId="0" applyFont="1" applyAlignment="1">
      <alignment wrapText="1"/>
    </xf>
    <xf numFmtId="166" fontId="18" fillId="0" borderId="0" xfId="0" applyNumberFormat="1" applyFont="1" applyAlignment="1">
      <alignment wrapText="1"/>
    </xf>
    <xf numFmtId="166" fontId="18" fillId="0" borderId="0" xfId="0" applyNumberFormat="1" applyFont="1" applyAlignment="1">
      <alignment horizontal="center" wrapText="1"/>
    </xf>
    <xf numFmtId="166" fontId="4" fillId="0" borderId="4" xfId="0" applyNumberFormat="1" applyFont="1" applyBorder="1"/>
    <xf numFmtId="166" fontId="4" fillId="0" borderId="6" xfId="0" applyNumberFormat="1" applyFont="1" applyBorder="1"/>
    <xf numFmtId="0" fontId="19" fillId="4" borderId="0" xfId="0" applyFont="1" applyFill="1" applyBorder="1" applyAlignment="1">
      <alignment horizontal="center" wrapText="1"/>
    </xf>
    <xf numFmtId="0" fontId="18" fillId="4" borderId="7" xfId="0" applyFont="1" applyFill="1" applyBorder="1" applyAlignment="1">
      <alignment horizontal="left" vertical="center"/>
    </xf>
    <xf numFmtId="0" fontId="4" fillId="4" borderId="1" xfId="0" applyFont="1" applyFill="1" applyBorder="1" applyAlignment="1">
      <alignment horizontal="center" vertical="center" wrapText="1"/>
    </xf>
    <xf numFmtId="0" fontId="19" fillId="0" borderId="0" xfId="0" applyFont="1"/>
    <xf numFmtId="168" fontId="19" fillId="0" borderId="0" xfId="0" applyNumberFormat="1" applyFont="1" applyAlignment="1">
      <alignment horizontal="right"/>
    </xf>
    <xf numFmtId="0" fontId="19" fillId="0" borderId="4" xfId="0" applyFont="1" applyBorder="1"/>
    <xf numFmtId="168" fontId="19" fillId="0" borderId="4" xfId="0" applyNumberFormat="1" applyFont="1" applyBorder="1" applyAlignment="1">
      <alignment horizontal="right"/>
    </xf>
    <xf numFmtId="168" fontId="19" fillId="0" borderId="4" xfId="0" applyNumberFormat="1" applyFont="1" applyBorder="1"/>
    <xf numFmtId="168" fontId="19" fillId="0" borderId="0" xfId="0" applyNumberFormat="1" applyFont="1"/>
    <xf numFmtId="0" fontId="19" fillId="0" borderId="6" xfId="0" applyFont="1" applyBorder="1"/>
    <xf numFmtId="168" fontId="19" fillId="0" borderId="6" xfId="0" applyNumberFormat="1" applyFont="1" applyBorder="1"/>
    <xf numFmtId="168" fontId="19" fillId="0" borderId="6" xfId="0" applyNumberFormat="1" applyFont="1" applyBorder="1" applyAlignment="1">
      <alignment horizontal="right"/>
    </xf>
    <xf numFmtId="2" fontId="4" fillId="0" borderId="8" xfId="0" applyNumberFormat="1" applyFont="1" applyBorder="1" applyAlignment="1">
      <alignment horizontal="left"/>
    </xf>
    <xf numFmtId="2" fontId="4" fillId="0" borderId="7" xfId="0" applyNumberFormat="1" applyFont="1" applyBorder="1" applyAlignment="1">
      <alignment horizontal="left"/>
    </xf>
    <xf numFmtId="0" fontId="4" fillId="0" borderId="8" xfId="0" applyFont="1" applyBorder="1" applyAlignment="1">
      <alignment horizontal="center" wrapText="1"/>
    </xf>
    <xf numFmtId="0" fontId="4" fillId="0" borderId="7" xfId="0" applyFont="1" applyBorder="1" applyAlignment="1">
      <alignment horizontal="center" wrapText="1"/>
    </xf>
    <xf numFmtId="168" fontId="18" fillId="0" borderId="8" xfId="0" applyNumberFormat="1" applyFont="1" applyBorder="1" applyAlignment="1">
      <alignment horizontal="right" wrapText="1"/>
    </xf>
    <xf numFmtId="168" fontId="18" fillId="0" borderId="7" xfId="0" applyNumberFormat="1" applyFont="1" applyBorder="1" applyAlignment="1">
      <alignment horizontal="right" wrapText="1"/>
    </xf>
    <xf numFmtId="168" fontId="18" fillId="0" borderId="8" xfId="0" applyNumberFormat="1" applyFont="1" applyBorder="1" applyAlignment="1">
      <alignment horizontal="center" wrapText="1"/>
    </xf>
    <xf numFmtId="168" fontId="18" fillId="0" borderId="7" xfId="0" applyNumberFormat="1" applyFont="1" applyBorder="1" applyAlignment="1">
      <alignment horizontal="center" wrapText="1"/>
    </xf>
    <xf numFmtId="168" fontId="4" fillId="0" borderId="8" xfId="0" applyNumberFormat="1" applyFont="1" applyBorder="1" applyAlignment="1">
      <alignment horizontal="center" wrapText="1"/>
    </xf>
    <xf numFmtId="168" fontId="4" fillId="0" borderId="7" xfId="0" applyNumberFormat="1" applyFont="1" applyBorder="1" applyAlignment="1">
      <alignment horizontal="center" wrapText="1"/>
    </xf>
    <xf numFmtId="168" fontId="19" fillId="0" borderId="8" xfId="0" applyNumberFormat="1" applyFont="1" applyBorder="1" applyAlignment="1">
      <alignment horizontal="right"/>
    </xf>
    <xf numFmtId="168" fontId="19" fillId="0" borderId="7" xfId="0" applyNumberFormat="1" applyFont="1" applyBorder="1" applyAlignment="1">
      <alignment horizontal="right"/>
    </xf>
    <xf numFmtId="168" fontId="19" fillId="0" borderId="9" xfId="0" applyNumberFormat="1" applyFont="1" applyBorder="1" applyAlignment="1">
      <alignment horizontal="right"/>
    </xf>
    <xf numFmtId="168" fontId="19" fillId="0" borderId="10" xfId="0" applyNumberFormat="1" applyFont="1" applyBorder="1" applyAlignment="1">
      <alignment horizontal="right"/>
    </xf>
    <xf numFmtId="168" fontId="19" fillId="0" borderId="9" xfId="0" applyNumberFormat="1" applyFont="1" applyBorder="1"/>
    <xf numFmtId="168" fontId="19" fillId="0" borderId="10" xfId="0" applyNumberFormat="1" applyFont="1" applyBorder="1"/>
    <xf numFmtId="168" fontId="19" fillId="0" borderId="8" xfId="0" applyNumberFormat="1" applyFont="1" applyBorder="1"/>
    <xf numFmtId="168" fontId="19" fillId="0" borderId="7" xfId="0" applyNumberFormat="1" applyFont="1" applyBorder="1"/>
    <xf numFmtId="168" fontId="19" fillId="0" borderId="11" xfId="0" applyNumberFormat="1" applyFont="1" applyBorder="1"/>
    <xf numFmtId="168" fontId="19" fillId="0" borderId="12" xfId="0" applyNumberFormat="1" applyFont="1" applyBorder="1"/>
    <xf numFmtId="0" fontId="19" fillId="0" borderId="8" xfId="0" applyFont="1" applyBorder="1"/>
    <xf numFmtId="0" fontId="19" fillId="0" borderId="7" xfId="0" applyFont="1" applyBorder="1"/>
    <xf numFmtId="0" fontId="4" fillId="0" borderId="8" xfId="0" applyFont="1" applyBorder="1"/>
    <xf numFmtId="0" fontId="4" fillId="0" borderId="7" xfId="0" applyFont="1" applyBorder="1"/>
    <xf numFmtId="0" fontId="20" fillId="2" borderId="0" xfId="1" applyNumberFormat="1" applyFont="1" applyFill="1" applyBorder="1" applyAlignment="1">
      <alignment horizontal="center"/>
    </xf>
    <xf numFmtId="2" fontId="4" fillId="0" borderId="0" xfId="0" applyNumberFormat="1" applyFont="1" applyBorder="1" applyAlignment="1">
      <alignment horizontal="left"/>
    </xf>
    <xf numFmtId="0" fontId="4" fillId="0" borderId="0" xfId="0" applyFont="1" applyBorder="1" applyAlignment="1">
      <alignment horizontal="center" wrapText="1"/>
    </xf>
    <xf numFmtId="168" fontId="18" fillId="0" borderId="0" xfId="0" applyNumberFormat="1" applyFont="1" applyBorder="1" applyAlignment="1">
      <alignment horizontal="right" wrapText="1"/>
    </xf>
    <xf numFmtId="168" fontId="18" fillId="0" borderId="0" xfId="0" applyNumberFormat="1" applyFont="1" applyBorder="1" applyAlignment="1">
      <alignment horizontal="center" wrapText="1"/>
    </xf>
    <xf numFmtId="168" fontId="4" fillId="0" borderId="0" xfId="0" applyNumberFormat="1" applyFont="1" applyBorder="1" applyAlignment="1">
      <alignment horizontal="center" wrapText="1"/>
    </xf>
    <xf numFmtId="168" fontId="19" fillId="0" borderId="0" xfId="0" applyNumberFormat="1" applyFont="1" applyBorder="1" applyAlignment="1">
      <alignment horizontal="right"/>
    </xf>
    <xf numFmtId="168" fontId="19" fillId="0" borderId="0" xfId="0" applyNumberFormat="1" applyFont="1" applyBorder="1"/>
    <xf numFmtId="0" fontId="19" fillId="0" borderId="0" xfId="0" applyFont="1" applyBorder="1"/>
    <xf numFmtId="0" fontId="19" fillId="0" borderId="11" xfId="0" applyFont="1" applyBorder="1"/>
    <xf numFmtId="0" fontId="19" fillId="0" borderId="12" xfId="0" applyFont="1" applyBorder="1"/>
    <xf numFmtId="168" fontId="19" fillId="2" borderId="0" xfId="0" applyNumberFormat="1" applyFont="1" applyFill="1"/>
    <xf numFmtId="168" fontId="19" fillId="2" borderId="8" xfId="0" applyNumberFormat="1" applyFont="1" applyFill="1" applyBorder="1"/>
    <xf numFmtId="168" fontId="19" fillId="2" borderId="0" xfId="0" applyNumberFormat="1" applyFont="1" applyFill="1" applyBorder="1"/>
    <xf numFmtId="168" fontId="19" fillId="2" borderId="7" xfId="0" applyNumberFormat="1" applyFont="1" applyFill="1" applyBorder="1"/>
    <xf numFmtId="0" fontId="19" fillId="2" borderId="0" xfId="0" applyFont="1" applyFill="1"/>
    <xf numFmtId="0" fontId="19" fillId="2" borderId="8" xfId="0" applyFont="1" applyFill="1" applyBorder="1"/>
    <xf numFmtId="0" fontId="19" fillId="2" borderId="0" xfId="0" applyFont="1" applyFill="1" applyBorder="1"/>
    <xf numFmtId="0" fontId="19" fillId="2" borderId="7" xfId="0" applyFont="1" applyFill="1" applyBorder="1"/>
    <xf numFmtId="0" fontId="0" fillId="0" borderId="4" xfId="0" applyBorder="1"/>
    <xf numFmtId="0" fontId="12" fillId="2" borderId="0" xfId="0" applyFont="1" applyFill="1"/>
    <xf numFmtId="0" fontId="0" fillId="2" borderId="0" xfId="0" applyFill="1"/>
    <xf numFmtId="0" fontId="14" fillId="2" borderId="0" xfId="4" applyNumberFormat="1" applyFill="1" applyBorder="1" applyAlignment="1"/>
    <xf numFmtId="0" fontId="8" fillId="2" borderId="0" xfId="3" applyNumberFormat="1" applyFont="1" applyFill="1"/>
    <xf numFmtId="0" fontId="6" fillId="2" borderId="0" xfId="0" applyFont="1" applyFill="1"/>
    <xf numFmtId="166" fontId="0" fillId="2" borderId="0" xfId="0" applyNumberFormat="1" applyFill="1" applyAlignment="1">
      <alignment horizontal="left"/>
    </xf>
    <xf numFmtId="0" fontId="6" fillId="2" borderId="0" xfId="0" applyFont="1" applyFill="1" applyBorder="1" applyAlignment="1">
      <alignment horizontal="centerContinuous"/>
    </xf>
    <xf numFmtId="0" fontId="2" fillId="2" borderId="0" xfId="0" applyFont="1" applyFill="1" applyAlignment="1">
      <alignment horizontal="centerContinuous"/>
    </xf>
    <xf numFmtId="0" fontId="8" fillId="2" borderId="0" xfId="4" applyNumberFormat="1" applyFont="1" applyFill="1" applyBorder="1" applyAlignment="1">
      <alignment vertical="top"/>
    </xf>
    <xf numFmtId="0" fontId="7" fillId="2" borderId="0" xfId="0" applyFont="1" applyFill="1"/>
    <xf numFmtId="0" fontId="22" fillId="2" borderId="0" xfId="0" applyFont="1" applyFill="1"/>
    <xf numFmtId="0" fontId="22" fillId="2" borderId="0" xfId="0" applyFont="1" applyFill="1" applyAlignment="1">
      <alignment vertical="top" wrapText="1"/>
    </xf>
    <xf numFmtId="0" fontId="22" fillId="2" borderId="0" xfId="0" applyFont="1" applyFill="1" applyAlignment="1">
      <alignment wrapText="1"/>
    </xf>
    <xf numFmtId="0" fontId="0" fillId="2" borderId="0" xfId="0" applyFill="1" applyAlignment="1">
      <alignment wrapText="1"/>
    </xf>
    <xf numFmtId="0" fontId="2" fillId="2" borderId="0" xfId="0" applyFont="1" applyFill="1" applyAlignment="1">
      <alignment horizontal="left" vertical="top" wrapText="1"/>
    </xf>
    <xf numFmtId="0" fontId="22" fillId="2" borderId="0" xfId="0" applyFont="1" applyFill="1" applyAlignment="1">
      <alignment horizontal="left" vertical="top" wrapText="1"/>
    </xf>
  </cellXfs>
  <cellStyles count="6">
    <cellStyle name="Comma [0]" xfId="3" builtinId="6"/>
    <cellStyle name="Currency [0]" xfId="2" builtinId="7"/>
    <cellStyle name="Hyperlink" xfId="4" builtinId="8"/>
    <cellStyle name="Normal" xfId="0" builtinId="0"/>
    <cellStyle name="Normal 2" xfId="5" xr:uid="{1B08D906-E7C9-4547-B3DE-AD76F19C2AFE}"/>
    <cellStyle name="Percent" xfId="1" builtinId="5"/>
  </cellStyles>
  <dxfs count="56">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F7D28"/>
      <color rgb="FF005EB8"/>
      <color rgb="FF000000"/>
      <color rgb="FF003087"/>
      <color rgb="FFFFFFCC"/>
      <color rgb="FF41B6E6"/>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integratedurgentcare@nhs.net" TargetMode="External"/><Relationship Id="rId1" Type="http://schemas.openxmlformats.org/officeDocument/2006/relationships/hyperlink" Target="http://www.england.nhs.uk/statistics/statistical-work-areas/nhs-111-minimum-data-s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kay@nhs.net" TargetMode="External"/><Relationship Id="rId1" Type="http://schemas.openxmlformats.org/officeDocument/2006/relationships/hyperlink" Target="http://www.england.nhs.uk/statistics/statistical-work-areas/nhs-111-minimum-data-set"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4"/>
  <sheetViews>
    <sheetView tabSelected="1" workbookViewId="0">
      <selection activeCell="A2" sqref="A2"/>
    </sheetView>
  </sheetViews>
  <sheetFormatPr defaultRowHeight="13.2" x14ac:dyDescent="0.25"/>
  <cols>
    <col min="1" max="1" width="16.5546875" style="149" bestFit="1" customWidth="1"/>
    <col min="2" max="2" width="11.44140625" style="149" bestFit="1" customWidth="1"/>
    <col min="3" max="8" width="8.88671875" style="149"/>
    <col min="9" max="12" width="1.77734375" style="149" customWidth="1"/>
    <col min="13" max="16384" width="8.88671875" style="149"/>
  </cols>
  <sheetData>
    <row r="1" spans="1:12" ht="15.6" x14ac:dyDescent="0.3">
      <c r="A1" s="152" t="s">
        <v>676</v>
      </c>
    </row>
    <row r="3" spans="1:12" x14ac:dyDescent="0.25">
      <c r="A3" s="148" t="s">
        <v>677</v>
      </c>
    </row>
    <row r="4" spans="1:12" ht="48.6" customHeight="1" x14ac:dyDescent="0.25">
      <c r="A4" s="162" t="s">
        <v>678</v>
      </c>
      <c r="B4" s="162"/>
      <c r="C4" s="162"/>
      <c r="D4" s="162"/>
      <c r="E4" s="162"/>
      <c r="F4" s="162"/>
      <c r="G4" s="162"/>
      <c r="H4" s="162"/>
      <c r="I4" s="162"/>
      <c r="J4" s="162"/>
      <c r="K4" s="162"/>
      <c r="L4" s="162"/>
    </row>
    <row r="5" spans="1:12" x14ac:dyDescent="0.25">
      <c r="A5" s="8" t="s">
        <v>679</v>
      </c>
    </row>
    <row r="6" spans="1:12" x14ac:dyDescent="0.25">
      <c r="A6" s="8" t="s">
        <v>680</v>
      </c>
    </row>
    <row r="7" spans="1:12" x14ac:dyDescent="0.25">
      <c r="A7" s="149" t="s">
        <v>368</v>
      </c>
    </row>
    <row r="8" spans="1:12" x14ac:dyDescent="0.25">
      <c r="B8" s="149" t="s">
        <v>369</v>
      </c>
    </row>
    <row r="9" spans="1:12" x14ac:dyDescent="0.25">
      <c r="B9" s="149" t="s">
        <v>370</v>
      </c>
    </row>
    <row r="10" spans="1:12" x14ac:dyDescent="0.25">
      <c r="B10" s="149" t="s">
        <v>869</v>
      </c>
    </row>
    <row r="11" spans="1:12" x14ac:dyDescent="0.25">
      <c r="B11" s="149" t="s">
        <v>371</v>
      </c>
    </row>
    <row r="13" spans="1:12" x14ac:dyDescent="0.25">
      <c r="A13" s="148" t="s">
        <v>372</v>
      </c>
      <c r="B13" s="149" t="s">
        <v>518</v>
      </c>
    </row>
    <row r="14" spans="1:12" x14ac:dyDescent="0.25">
      <c r="B14" s="149" t="s">
        <v>545</v>
      </c>
    </row>
    <row r="15" spans="1:12" x14ac:dyDescent="0.25">
      <c r="B15" s="149" t="s">
        <v>519</v>
      </c>
    </row>
    <row r="17" spans="1:2" x14ac:dyDescent="0.25">
      <c r="A17" s="148" t="s">
        <v>373</v>
      </c>
      <c r="B17" s="149" t="s">
        <v>668</v>
      </c>
    </row>
    <row r="18" spans="1:2" x14ac:dyDescent="0.25">
      <c r="B18" s="149" t="s">
        <v>667</v>
      </c>
    </row>
    <row r="19" spans="1:2" x14ac:dyDescent="0.25">
      <c r="B19" s="150" t="s">
        <v>669</v>
      </c>
    </row>
    <row r="20" spans="1:2" x14ac:dyDescent="0.25">
      <c r="B20" s="151"/>
    </row>
    <row r="23" spans="1:2" x14ac:dyDescent="0.25">
      <c r="A23" s="148" t="s">
        <v>374</v>
      </c>
      <c r="B23" s="153">
        <v>44539</v>
      </c>
    </row>
    <row r="24" spans="1:2" x14ac:dyDescent="0.25">
      <c r="B24" s="151" t="s">
        <v>675</v>
      </c>
    </row>
  </sheetData>
  <mergeCells count="1">
    <mergeCell ref="A4:L4"/>
  </mergeCells>
  <hyperlinks>
    <hyperlink ref="B24" r:id="rId1" display="www.england.nhs.uk/statistics/statistical-work-areas/nhs-111-minimum-data-set" xr:uid="{00000000-0004-0000-0000-000000000000}"/>
    <hyperlink ref="B19" r:id="rId2" xr:uid="{21ACAE66-211D-41AF-A61A-4D5AAAF1812C}"/>
  </hyperlinks>
  <pageMargins left="0.70866141732283472" right="0.70866141732283472" top="0.74803149606299213" bottom="0.74803149606299213"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56"/>
  <sheetViews>
    <sheetView zoomScaleNormal="100" workbookViewId="0">
      <pane xSplit="3" ySplit="7" topLeftCell="D8" activePane="bottomRight" state="frozen"/>
      <selection activeCell="A3" sqref="A3"/>
      <selection pane="topRight" activeCell="A3" sqref="A3"/>
      <selection pane="bottomLeft" activeCell="A3" sqref="A3"/>
      <selection pane="bottomRight" activeCell="B5" sqref="B5"/>
    </sheetView>
  </sheetViews>
  <sheetFormatPr defaultColWidth="9.21875" defaultRowHeight="13.2" x14ac:dyDescent="0.25"/>
  <cols>
    <col min="1" max="1" width="2.44140625" style="2" customWidth="1"/>
    <col min="2" max="2" width="18.21875" style="8" bestFit="1" customWidth="1"/>
    <col min="3" max="4" width="1.77734375" style="8" customWidth="1"/>
    <col min="5" max="5" width="11.44140625" style="8" bestFit="1" customWidth="1"/>
    <col min="6" max="6" width="10" style="8" customWidth="1"/>
    <col min="7" max="7" width="1.77734375" style="8" customWidth="1"/>
    <col min="8" max="9" width="7.77734375" style="8" bestFit="1" customWidth="1"/>
    <col min="10" max="13" width="11" style="8" customWidth="1"/>
    <col min="14" max="14" width="8.5546875" style="8" bestFit="1" customWidth="1"/>
    <col min="15" max="15" width="14" style="8" bestFit="1" customWidth="1"/>
    <col min="16" max="16" width="1.77734375" style="8" customWidth="1"/>
    <col min="17" max="19" width="7.77734375" style="8" customWidth="1"/>
    <col min="20" max="20" width="8.5546875" style="8" customWidth="1"/>
    <col min="21" max="21" width="11.77734375" style="8" bestFit="1" customWidth="1"/>
    <col min="22" max="22" width="1.77734375" style="8" customWidth="1"/>
    <col min="23" max="23" width="10.21875" style="8" customWidth="1"/>
    <col min="24" max="27" width="8.5546875" style="8" customWidth="1"/>
    <col min="28" max="28" width="11.77734375" style="8" customWidth="1"/>
    <col min="29" max="29" width="1.77734375" style="9" customWidth="1"/>
    <col min="30" max="30" width="10.77734375" style="8" customWidth="1"/>
    <col min="31" max="31" width="10.6640625" style="8" customWidth="1"/>
    <col min="32" max="35" width="8.5546875" style="8" customWidth="1"/>
    <col min="36" max="36" width="10.21875" style="8" bestFit="1" customWidth="1"/>
    <col min="37" max="37" width="11.6640625" style="8" customWidth="1"/>
    <col min="38" max="40" width="8" style="8" customWidth="1"/>
    <col min="41" max="41" width="1.77734375" style="8" customWidth="1"/>
    <col min="42" max="45" width="7.77734375" style="8" customWidth="1"/>
    <col min="46" max="46" width="8.5546875" style="8" customWidth="1"/>
    <col min="47" max="47" width="11.77734375" style="8" customWidth="1"/>
    <col min="48" max="16384" width="9.21875" style="8"/>
  </cols>
  <sheetData>
    <row r="1" spans="1:47" ht="15.6" x14ac:dyDescent="0.3">
      <c r="B1" s="57" t="str">
        <f>VLOOKUP($B$5,Raw!$AK$2:$AM$112,2,0)</f>
        <v>ENG</v>
      </c>
      <c r="C1" s="1"/>
      <c r="D1" s="1"/>
      <c r="E1" s="154" t="s">
        <v>377</v>
      </c>
      <c r="F1" s="155"/>
      <c r="G1" s="154"/>
      <c r="H1" s="155"/>
      <c r="I1" s="155"/>
      <c r="J1" s="155"/>
      <c r="K1" s="154"/>
      <c r="L1" s="154"/>
      <c r="M1" s="3"/>
      <c r="AF1" s="7"/>
    </row>
    <row r="2" spans="1:47" s="65" customFormat="1" ht="7.8" x14ac:dyDescent="0.15">
      <c r="A2" s="59"/>
      <c r="B2" s="128">
        <f>MATCH(Raw!$AK$87,Raw!$AK$1:$AK$779,0)</f>
        <v>87</v>
      </c>
      <c r="C2" s="61"/>
      <c r="D2" s="61"/>
      <c r="E2" s="62"/>
      <c r="F2" s="62"/>
      <c r="G2" s="62"/>
      <c r="H2" s="62"/>
      <c r="I2" s="62"/>
      <c r="J2" s="62"/>
      <c r="K2" s="62"/>
      <c r="L2" s="62"/>
      <c r="M2" s="62"/>
      <c r="N2" s="62"/>
      <c r="O2" s="63"/>
      <c r="P2" s="64"/>
      <c r="Q2" s="64"/>
      <c r="R2" s="64"/>
      <c r="S2" s="64"/>
      <c r="T2" s="64"/>
      <c r="U2" s="63"/>
      <c r="V2" s="64"/>
      <c r="W2" s="64"/>
      <c r="X2" s="64"/>
      <c r="Y2" s="64"/>
      <c r="Z2" s="64"/>
      <c r="AA2" s="64"/>
      <c r="AB2" s="63"/>
      <c r="AC2" s="64"/>
      <c r="AD2" s="64"/>
      <c r="AE2" s="64"/>
      <c r="AF2" s="64"/>
      <c r="AG2" s="64"/>
      <c r="AH2" s="64"/>
      <c r="AI2" s="64"/>
      <c r="AJ2" s="63"/>
      <c r="AK2" s="63"/>
      <c r="AL2" s="63"/>
      <c r="AM2" s="63"/>
      <c r="AN2" s="63"/>
      <c r="AO2" s="64"/>
      <c r="AP2" s="64"/>
      <c r="AQ2" s="64"/>
      <c r="AR2" s="64"/>
      <c r="AS2" s="64"/>
      <c r="AT2" s="64"/>
      <c r="AU2" s="63"/>
    </row>
    <row r="3" spans="1:47" x14ac:dyDescent="0.25">
      <c r="A3" s="24"/>
      <c r="B3" s="37" t="s">
        <v>378</v>
      </c>
      <c r="C3" s="25"/>
      <c r="D3" s="25"/>
      <c r="E3" s="25"/>
      <c r="G3" s="29"/>
      <c r="H3" s="11" t="s">
        <v>405</v>
      </c>
      <c r="I3" s="11"/>
      <c r="J3" s="11"/>
      <c r="K3" s="11"/>
      <c r="L3" s="11"/>
      <c r="M3" s="11"/>
      <c r="N3" s="11"/>
      <c r="O3" s="11"/>
      <c r="P3" s="7"/>
      <c r="V3" s="7"/>
      <c r="W3" s="11" t="s">
        <v>407</v>
      </c>
      <c r="X3" s="11"/>
      <c r="Y3" s="11"/>
      <c r="Z3" s="11"/>
      <c r="AA3" s="11"/>
      <c r="AB3" s="11"/>
      <c r="AC3" s="7"/>
      <c r="AD3" s="11"/>
      <c r="AE3" s="11"/>
      <c r="AF3" s="11"/>
      <c r="AG3" s="11"/>
      <c r="AH3" s="11"/>
      <c r="AI3" s="11"/>
      <c r="AJ3" s="11"/>
      <c r="AK3" s="11"/>
      <c r="AL3" s="11"/>
      <c r="AM3" s="11"/>
      <c r="AN3" s="11"/>
      <c r="AP3" s="11"/>
      <c r="AQ3" s="11"/>
      <c r="AR3" s="11"/>
      <c r="AS3" s="11"/>
      <c r="AT3" s="11"/>
    </row>
    <row r="4" spans="1:47" x14ac:dyDescent="0.25">
      <c r="A4" s="24"/>
      <c r="B4" s="37" t="s">
        <v>379</v>
      </c>
      <c r="C4" s="25"/>
      <c r="D4" s="25"/>
      <c r="E4" s="25"/>
      <c r="F4" s="29"/>
      <c r="G4" s="29"/>
      <c r="H4" s="10" t="s">
        <v>406</v>
      </c>
      <c r="I4" s="10"/>
      <c r="J4" s="10"/>
      <c r="K4" s="10"/>
      <c r="L4" s="10"/>
      <c r="M4" s="10"/>
      <c r="N4" s="10"/>
      <c r="O4" s="10"/>
      <c r="P4" s="7"/>
      <c r="Q4" s="10" t="s">
        <v>383</v>
      </c>
      <c r="R4" s="10"/>
      <c r="S4" s="10"/>
      <c r="T4" s="10"/>
      <c r="U4" s="10"/>
      <c r="V4" s="7"/>
      <c r="W4" s="10" t="s">
        <v>408</v>
      </c>
      <c r="X4" s="10"/>
      <c r="Y4" s="10"/>
      <c r="Z4" s="10"/>
      <c r="AA4" s="10"/>
      <c r="AB4" s="10"/>
      <c r="AC4" s="7"/>
      <c r="AD4" s="10" t="s">
        <v>381</v>
      </c>
      <c r="AE4" s="10"/>
      <c r="AF4" s="10"/>
      <c r="AG4" s="10"/>
      <c r="AH4" s="10"/>
      <c r="AI4" s="10"/>
      <c r="AJ4" s="10"/>
      <c r="AK4" s="10"/>
      <c r="AL4" s="10"/>
      <c r="AM4" s="10"/>
      <c r="AN4" s="10"/>
      <c r="AP4" s="10" t="s">
        <v>382</v>
      </c>
      <c r="AQ4" s="10"/>
      <c r="AR4" s="10"/>
      <c r="AS4" s="10"/>
      <c r="AT4" s="10"/>
      <c r="AU4" s="10"/>
    </row>
    <row r="5" spans="1:47" ht="42" x14ac:dyDescent="0.25">
      <c r="B5" s="54" t="s">
        <v>309</v>
      </c>
      <c r="C5" s="26"/>
      <c r="D5" s="26"/>
      <c r="E5" s="4" t="s">
        <v>659</v>
      </c>
      <c r="F5" s="4" t="s">
        <v>376</v>
      </c>
      <c r="G5" s="5"/>
      <c r="H5" s="4" t="s">
        <v>384</v>
      </c>
      <c r="I5" s="4" t="s">
        <v>397</v>
      </c>
      <c r="J5" s="4" t="s">
        <v>401</v>
      </c>
      <c r="K5" s="4" t="s">
        <v>399</v>
      </c>
      <c r="L5" s="4" t="s">
        <v>400</v>
      </c>
      <c r="M5" s="4" t="s">
        <v>398</v>
      </c>
      <c r="N5" s="4" t="s">
        <v>388</v>
      </c>
      <c r="O5" s="4" t="s">
        <v>410</v>
      </c>
      <c r="P5" s="41"/>
      <c r="Q5" s="4" t="s">
        <v>385</v>
      </c>
      <c r="R5" s="4" t="s">
        <v>386</v>
      </c>
      <c r="S5" s="4" t="s">
        <v>387</v>
      </c>
      <c r="T5" s="4" t="s">
        <v>388</v>
      </c>
      <c r="U5" s="4" t="s">
        <v>409</v>
      </c>
      <c r="V5" s="5"/>
      <c r="W5" s="4" t="s">
        <v>393</v>
      </c>
      <c r="X5" s="4" t="s">
        <v>394</v>
      </c>
      <c r="Y5" s="6" t="s">
        <v>395</v>
      </c>
      <c r="Z5" s="6" t="s">
        <v>396</v>
      </c>
      <c r="AA5" s="6" t="s">
        <v>388</v>
      </c>
      <c r="AB5" s="4" t="s">
        <v>541</v>
      </c>
      <c r="AC5" s="5"/>
      <c r="AD5" s="4" t="s">
        <v>402</v>
      </c>
      <c r="AE5" s="4" t="s">
        <v>870</v>
      </c>
      <c r="AF5" s="4" t="s">
        <v>403</v>
      </c>
      <c r="AG5" s="4" t="s">
        <v>404</v>
      </c>
      <c r="AH5" s="4" t="s">
        <v>504</v>
      </c>
      <c r="AI5" s="38" t="s">
        <v>388</v>
      </c>
      <c r="AJ5" s="4" t="s">
        <v>402</v>
      </c>
      <c r="AK5" s="4" t="s">
        <v>870</v>
      </c>
      <c r="AL5" s="4" t="s">
        <v>403</v>
      </c>
      <c r="AM5" s="4" t="s">
        <v>404</v>
      </c>
      <c r="AN5" s="38" t="s">
        <v>504</v>
      </c>
      <c r="AP5" s="40" t="s">
        <v>389</v>
      </c>
      <c r="AQ5" s="40" t="s">
        <v>390</v>
      </c>
      <c r="AR5" s="40" t="s">
        <v>391</v>
      </c>
      <c r="AS5" s="40" t="s">
        <v>392</v>
      </c>
      <c r="AT5" s="40" t="s">
        <v>388</v>
      </c>
      <c r="AU5" s="4" t="s">
        <v>542</v>
      </c>
    </row>
    <row r="6" spans="1:47" s="22" customFormat="1" x14ac:dyDescent="0.25">
      <c r="A6" s="55"/>
      <c r="B6" s="16"/>
      <c r="C6" s="17" t="s">
        <v>343</v>
      </c>
      <c r="D6" s="17"/>
      <c r="E6" s="46" t="s">
        <v>463</v>
      </c>
      <c r="F6" s="46" t="s">
        <v>464</v>
      </c>
      <c r="G6" s="19"/>
      <c r="H6" s="46" t="s">
        <v>465</v>
      </c>
      <c r="I6" s="46" t="s">
        <v>466</v>
      </c>
      <c r="J6" s="46" t="s">
        <v>467</v>
      </c>
      <c r="K6" s="19" t="s">
        <v>469</v>
      </c>
      <c r="L6" s="19" t="s">
        <v>470</v>
      </c>
      <c r="M6" s="46" t="s">
        <v>468</v>
      </c>
      <c r="N6" s="46" t="s">
        <v>471</v>
      </c>
      <c r="O6" s="44" t="s">
        <v>499</v>
      </c>
      <c r="P6" s="19"/>
      <c r="Q6" s="46" t="s">
        <v>472</v>
      </c>
      <c r="R6" s="46" t="s">
        <v>473</v>
      </c>
      <c r="S6" s="52" t="s">
        <v>491</v>
      </c>
      <c r="T6" s="46" t="s">
        <v>474</v>
      </c>
      <c r="U6" s="44" t="s">
        <v>500</v>
      </c>
      <c r="V6" s="19"/>
      <c r="W6" s="46" t="s">
        <v>475</v>
      </c>
      <c r="X6" s="46" t="s">
        <v>476</v>
      </c>
      <c r="Y6" s="46" t="s">
        <v>477</v>
      </c>
      <c r="Z6" s="46" t="s">
        <v>478</v>
      </c>
      <c r="AA6" s="46" t="s">
        <v>479</v>
      </c>
      <c r="AB6" s="44" t="s">
        <v>539</v>
      </c>
      <c r="AC6" s="19"/>
      <c r="AD6" s="46" t="s">
        <v>480</v>
      </c>
      <c r="AE6" s="46" t="s">
        <v>481</v>
      </c>
      <c r="AF6" s="47" t="s">
        <v>482</v>
      </c>
      <c r="AG6" s="47" t="s">
        <v>483</v>
      </c>
      <c r="AH6" s="47" t="s">
        <v>484</v>
      </c>
      <c r="AI6" s="48" t="s">
        <v>485</v>
      </c>
      <c r="AJ6" s="49" t="s">
        <v>480</v>
      </c>
      <c r="AK6" s="49" t="s">
        <v>481</v>
      </c>
      <c r="AL6" s="50" t="s">
        <v>482</v>
      </c>
      <c r="AM6" s="50" t="s">
        <v>483</v>
      </c>
      <c r="AN6" s="50" t="s">
        <v>484</v>
      </c>
      <c r="AO6" s="39"/>
      <c r="AP6" s="39" t="s">
        <v>486</v>
      </c>
      <c r="AQ6" s="39" t="s">
        <v>487</v>
      </c>
      <c r="AR6" s="39" t="s">
        <v>488</v>
      </c>
      <c r="AS6" s="39" t="s">
        <v>489</v>
      </c>
      <c r="AT6" s="39" t="s">
        <v>490</v>
      </c>
      <c r="AU6" s="44" t="s">
        <v>543</v>
      </c>
    </row>
    <row r="7" spans="1:47" s="22" customFormat="1" x14ac:dyDescent="0.25">
      <c r="A7" s="55"/>
      <c r="B7" s="23"/>
      <c r="C7" s="18" t="s">
        <v>344</v>
      </c>
      <c r="D7" s="18"/>
      <c r="E7" s="18"/>
      <c r="F7" s="23"/>
      <c r="G7" s="23"/>
      <c r="H7" s="23"/>
      <c r="I7" s="23"/>
      <c r="J7" s="23"/>
      <c r="K7" s="23"/>
      <c r="L7" s="23"/>
      <c r="M7" s="23"/>
      <c r="N7" s="23"/>
      <c r="O7" s="42" t="s">
        <v>506</v>
      </c>
      <c r="P7" s="23"/>
      <c r="Q7" s="23"/>
      <c r="R7" s="23"/>
      <c r="S7" s="23"/>
      <c r="T7" s="23"/>
      <c r="U7" s="42" t="s">
        <v>501</v>
      </c>
      <c r="V7" s="23"/>
      <c r="W7" s="23"/>
      <c r="X7" s="21"/>
      <c r="Y7" s="23"/>
      <c r="Z7" s="23"/>
      <c r="AA7" s="23"/>
      <c r="AB7" s="42" t="s">
        <v>540</v>
      </c>
      <c r="AC7" s="21"/>
      <c r="AD7" s="23"/>
      <c r="AE7" s="23"/>
      <c r="AF7" s="20"/>
      <c r="AG7" s="20"/>
      <c r="AH7" s="20"/>
      <c r="AJ7" s="43" t="s">
        <v>502</v>
      </c>
      <c r="AK7" s="43"/>
      <c r="AL7" s="43"/>
      <c r="AM7" s="43"/>
      <c r="AN7" s="43"/>
      <c r="AU7" s="42" t="s">
        <v>544</v>
      </c>
    </row>
    <row r="8" spans="1:47" s="7" customFormat="1" ht="12.75" customHeight="1" collapsed="1" x14ac:dyDescent="0.25">
      <c r="A8" s="66"/>
      <c r="B8" s="45" t="s">
        <v>505</v>
      </c>
      <c r="C8" s="28"/>
      <c r="D8" s="28"/>
      <c r="E8" s="36">
        <f>SUM(E28:E29)</f>
        <v>0</v>
      </c>
      <c r="F8" s="36">
        <f>SUM(F28:F29)</f>
        <v>4183</v>
      </c>
      <c r="G8" s="36"/>
      <c r="H8" s="36">
        <f t="shared" ref="H8:N8" si="0">SUM(H28:H29)</f>
        <v>2995</v>
      </c>
      <c r="I8" s="36">
        <f t="shared" si="0"/>
        <v>766</v>
      </c>
      <c r="J8" s="36">
        <f t="shared" si="0"/>
        <v>159</v>
      </c>
      <c r="K8" s="36">
        <f t="shared" si="0"/>
        <v>0</v>
      </c>
      <c r="L8" s="36">
        <f t="shared" si="0"/>
        <v>0</v>
      </c>
      <c r="M8" s="36">
        <f t="shared" si="0"/>
        <v>174</v>
      </c>
      <c r="N8" s="36">
        <f t="shared" si="0"/>
        <v>84</v>
      </c>
      <c r="O8" s="71">
        <f t="shared" ref="O8" si="1">IFERROR(SUM(H8:I8)/SUM(H8:M8),"-")</f>
        <v>0.91866145578895941</v>
      </c>
      <c r="P8" s="27"/>
      <c r="Q8" s="27">
        <f>SUM(Q28:Q29)</f>
        <v>3396</v>
      </c>
      <c r="R8" s="27">
        <f>SUM(R28:R29)</f>
        <v>417</v>
      </c>
      <c r="S8" s="27">
        <f>SUM(S28:S29)</f>
        <v>122</v>
      </c>
      <c r="T8" s="27">
        <f>SUM(T28:T29)</f>
        <v>238</v>
      </c>
      <c r="U8" s="73">
        <f t="shared" ref="U8" si="2">IFERROR(SUM(Q8:R8)/SUM(Q8:S8),"-")</f>
        <v>0.96899618805590848</v>
      </c>
      <c r="V8" s="27"/>
      <c r="W8" s="27">
        <f>SUM(W28:W29)</f>
        <v>1209</v>
      </c>
      <c r="X8" s="27">
        <f>SUM(X28:X29)</f>
        <v>2089</v>
      </c>
      <c r="Y8" s="27">
        <f>SUM(Y28:Y29)</f>
        <v>488</v>
      </c>
      <c r="Z8" s="27">
        <f>SUM(Z28:Z29)</f>
        <v>151</v>
      </c>
      <c r="AA8" s="27">
        <f>SUM(AA28:AA29)</f>
        <v>246</v>
      </c>
      <c r="AB8" s="73">
        <f>IFERROR(SUM(W8:X8)/SUM(W8:Z8),"-")</f>
        <v>0.83769367538735073</v>
      </c>
      <c r="AC8" s="27"/>
      <c r="AD8" s="27">
        <f t="shared" ref="AD8:AI8" si="3">SUM(AD28:AD29)</f>
        <v>715</v>
      </c>
      <c r="AE8" s="27">
        <f t="shared" si="3"/>
        <v>769</v>
      </c>
      <c r="AF8" s="27">
        <f t="shared" si="3"/>
        <v>2888</v>
      </c>
      <c r="AG8" s="27">
        <f t="shared" si="3"/>
        <v>115</v>
      </c>
      <c r="AH8" s="27">
        <f t="shared" si="3"/>
        <v>84</v>
      </c>
      <c r="AI8" s="27">
        <f t="shared" si="3"/>
        <v>0</v>
      </c>
      <c r="AJ8" s="73">
        <f>IFERROR(AD8/SUM($AD8:$AH8),"-")</f>
        <v>0.1564209144607307</v>
      </c>
      <c r="AK8" s="73">
        <f>IFERROR(AE8/SUM($AD8:$AH8),"-")</f>
        <v>0.16823452198643624</v>
      </c>
      <c r="AL8" s="51">
        <f>IFERROR(AF8/SUM($AD8:$AH8),"-")</f>
        <v>0.63180923211551088</v>
      </c>
      <c r="AM8" s="51">
        <f>IFERROR(AG8/SUM($AD8:$AH8),"-")</f>
        <v>2.5158608619558084E-2</v>
      </c>
      <c r="AN8" s="51">
        <f>IFERROR(AH8/SUM($AD8:$AH8),"-")</f>
        <v>1.8376722817764167E-2</v>
      </c>
      <c r="AO8" s="27"/>
      <c r="AP8" s="27">
        <f>SUM(AP28:AP29)</f>
        <v>0</v>
      </c>
      <c r="AQ8" s="27">
        <f>SUM(AQ28:AQ29)</f>
        <v>0</v>
      </c>
      <c r="AR8" s="27">
        <f>SUM(AR28:AR29)</f>
        <v>0</v>
      </c>
      <c r="AS8" s="27">
        <f>SUM(AS28:AS29)</f>
        <v>0</v>
      </c>
      <c r="AT8" s="27">
        <f>SUM(AT28:AT29)</f>
        <v>0</v>
      </c>
      <c r="AU8" s="73" t="str">
        <f>IFERROR(SUM(AP8:AQ8)/SUM(AP8:AS8),"-")</f>
        <v>-</v>
      </c>
    </row>
    <row r="9" spans="1:47" s="7" customFormat="1" hidden="1" x14ac:dyDescent="0.25">
      <c r="A9" s="66"/>
      <c r="B9" s="45"/>
      <c r="C9" s="28"/>
      <c r="D9" s="28"/>
      <c r="E9" s="36"/>
      <c r="F9" s="36"/>
      <c r="G9" s="36"/>
      <c r="H9" s="36"/>
      <c r="I9" s="36"/>
      <c r="J9" s="36"/>
      <c r="K9" s="36"/>
      <c r="L9" s="36"/>
      <c r="M9" s="36"/>
      <c r="N9" s="36"/>
      <c r="O9" s="71"/>
      <c r="P9" s="27"/>
      <c r="Q9" s="27"/>
      <c r="R9" s="27"/>
      <c r="S9" s="27"/>
      <c r="T9" s="27"/>
      <c r="U9" s="73"/>
      <c r="V9" s="27"/>
      <c r="W9" s="27"/>
      <c r="X9" s="27"/>
      <c r="Y9" s="27"/>
      <c r="Z9" s="27"/>
      <c r="AA9" s="27"/>
      <c r="AB9" s="73" t="str">
        <f t="shared" ref="AB9:AB20" si="4">IFERROR(SUM(W9:X9)/SUM(W9:Z9),"-")</f>
        <v>-</v>
      </c>
      <c r="AC9" s="27"/>
      <c r="AD9" s="27"/>
      <c r="AE9" s="27"/>
      <c r="AF9" s="27"/>
      <c r="AG9" s="27"/>
      <c r="AH9" s="27"/>
      <c r="AI9" s="27"/>
      <c r="AJ9" s="73"/>
      <c r="AK9" s="73"/>
      <c r="AL9" s="51"/>
      <c r="AM9" s="51"/>
      <c r="AN9" s="51"/>
      <c r="AO9" s="27"/>
      <c r="AP9" s="27"/>
      <c r="AQ9" s="27"/>
      <c r="AR9" s="27"/>
      <c r="AS9" s="27"/>
      <c r="AT9" s="27"/>
      <c r="AU9" s="73" t="str">
        <f t="shared" ref="AU9:AU20" si="5">IFERROR(SUM(AP9:AQ9)/SUM(AP9:AS9),"-")</f>
        <v>-</v>
      </c>
    </row>
    <row r="10" spans="1:47" s="7" customFormat="1" ht="12.75" customHeight="1" collapsed="1" x14ac:dyDescent="0.25">
      <c r="A10" s="66"/>
      <c r="B10" s="45" t="s">
        <v>411</v>
      </c>
      <c r="C10" s="28"/>
      <c r="D10" s="28"/>
      <c r="E10" s="36">
        <f>SUM(E30:E31)</f>
        <v>0</v>
      </c>
      <c r="F10" s="36">
        <f t="shared" ref="F10:N10" si="6">SUM(F30:F31)</f>
        <v>3850</v>
      </c>
      <c r="G10" s="36"/>
      <c r="H10" s="36">
        <f t="shared" si="6"/>
        <v>2893.0018</v>
      </c>
      <c r="I10" s="36">
        <f t="shared" si="6"/>
        <v>602.9991</v>
      </c>
      <c r="J10" s="36">
        <f t="shared" si="6"/>
        <v>113.99969999999999</v>
      </c>
      <c r="K10" s="36">
        <f t="shared" si="6"/>
        <v>0</v>
      </c>
      <c r="L10" s="36">
        <f t="shared" si="6"/>
        <v>0</v>
      </c>
      <c r="M10" s="36">
        <f t="shared" si="6"/>
        <v>185.99939999999998</v>
      </c>
      <c r="N10" s="36">
        <f t="shared" si="6"/>
        <v>44</v>
      </c>
      <c r="O10" s="71">
        <f>IFERROR(SUM(H10:I10)/SUM(H10:M10),"-")</f>
        <v>0.9209696786090622</v>
      </c>
      <c r="P10" s="27"/>
      <c r="Q10" s="27">
        <f t="shared" ref="Q10:T10" si="7">SUM(Q30:Q31)</f>
        <v>3050.6</v>
      </c>
      <c r="R10" s="27">
        <f t="shared" si="7"/>
        <v>217.21699999999998</v>
      </c>
      <c r="S10" s="27">
        <f t="shared" si="7"/>
        <v>75.086799999999997</v>
      </c>
      <c r="T10" s="27">
        <f t="shared" si="7"/>
        <v>99.086799999999997</v>
      </c>
      <c r="U10" s="73">
        <f>IFERROR(SUM(Q10:R10)/SUM(Q10:S10),"-")</f>
        <v>0.97753845025393793</v>
      </c>
      <c r="V10" s="27"/>
      <c r="W10" s="27">
        <f t="shared" ref="W10:AA10" si="8">SUM(W30:W31)</f>
        <v>1157.0217</v>
      </c>
      <c r="X10" s="27">
        <f t="shared" si="8"/>
        <v>1757.3566000000001</v>
      </c>
      <c r="Y10" s="27">
        <f t="shared" si="8"/>
        <v>501.17830000000004</v>
      </c>
      <c r="Z10" s="27">
        <f t="shared" si="8"/>
        <v>158.35660000000001</v>
      </c>
      <c r="AA10" s="27">
        <f t="shared" si="8"/>
        <v>92.086799999999997</v>
      </c>
      <c r="AB10" s="73">
        <f t="shared" si="4"/>
        <v>0.81545861270497555</v>
      </c>
      <c r="AC10" s="27"/>
      <c r="AD10" s="27">
        <f t="shared" ref="AD10:AI10" si="9">SUM(AD30:AD31)</f>
        <v>442.1979</v>
      </c>
      <c r="AE10" s="27">
        <f t="shared" si="9"/>
        <v>795.34660000000008</v>
      </c>
      <c r="AF10" s="27">
        <f t="shared" si="9"/>
        <v>1902.3712</v>
      </c>
      <c r="AG10" s="27">
        <f t="shared" si="9"/>
        <v>242.089</v>
      </c>
      <c r="AH10" s="27">
        <f t="shared" si="9"/>
        <v>131</v>
      </c>
      <c r="AI10" s="27">
        <f t="shared" si="9"/>
        <v>0</v>
      </c>
      <c r="AJ10" s="73">
        <f>IFERROR(AD10/SUM($AD10:$AH10),"-")</f>
        <v>0.12587455405340051</v>
      </c>
      <c r="AK10" s="73">
        <f>IFERROR(AE10/SUM($AD10:$AH10),"-")</f>
        <v>0.22640066493506258</v>
      </c>
      <c r="AL10" s="51">
        <f>IFERROR(AF10/SUM($AD10:$AH10),"-")</f>
        <v>0.54152253197953315</v>
      </c>
      <c r="AM10" s="51">
        <f>IFERROR(AG10/SUM($AD10:$AH10),"-")</f>
        <v>6.8912233450755131E-2</v>
      </c>
      <c r="AN10" s="51">
        <f>IFERROR(AH10/SUM($AD10:$AH10),"-")</f>
        <v>3.7290015581248726E-2</v>
      </c>
      <c r="AO10" s="27"/>
      <c r="AP10" s="27">
        <f t="shared" ref="AP10:AT10" si="10">SUM(AP30:AP31)</f>
        <v>0</v>
      </c>
      <c r="AQ10" s="27">
        <f t="shared" si="10"/>
        <v>0</v>
      </c>
      <c r="AR10" s="27">
        <f t="shared" si="10"/>
        <v>0</v>
      </c>
      <c r="AS10" s="27">
        <f t="shared" si="10"/>
        <v>0</v>
      </c>
      <c r="AT10" s="27">
        <f t="shared" si="10"/>
        <v>0</v>
      </c>
      <c r="AU10" s="73" t="str">
        <f t="shared" si="5"/>
        <v>-</v>
      </c>
    </row>
    <row r="11" spans="1:47" s="7" customFormat="1" hidden="1" x14ac:dyDescent="0.25">
      <c r="A11" s="66"/>
      <c r="B11" s="45"/>
      <c r="C11" s="28"/>
      <c r="D11" s="28"/>
      <c r="E11" s="36"/>
      <c r="F11" s="36"/>
      <c r="G11" s="36"/>
      <c r="H11" s="36"/>
      <c r="I11" s="36"/>
      <c r="J11" s="36"/>
      <c r="K11" s="36"/>
      <c r="L11" s="36"/>
      <c r="M11" s="36"/>
      <c r="N11" s="36"/>
      <c r="O11" s="71"/>
      <c r="P11" s="27"/>
      <c r="Q11" s="27"/>
      <c r="R11" s="27"/>
      <c r="S11" s="27"/>
      <c r="T11" s="27"/>
      <c r="U11" s="73"/>
      <c r="V11" s="27"/>
      <c r="W11" s="27"/>
      <c r="X11" s="27"/>
      <c r="Y11" s="27"/>
      <c r="Z11" s="27"/>
      <c r="AA11" s="27"/>
      <c r="AB11" s="73" t="str">
        <f t="shared" si="4"/>
        <v>-</v>
      </c>
      <c r="AC11" s="27"/>
      <c r="AD11" s="27"/>
      <c r="AE11" s="27"/>
      <c r="AF11" s="27"/>
      <c r="AG11" s="27"/>
      <c r="AH11" s="27"/>
      <c r="AI11" s="27"/>
      <c r="AJ11" s="73"/>
      <c r="AK11" s="73"/>
      <c r="AL11" s="51"/>
      <c r="AM11" s="51"/>
      <c r="AN11" s="51"/>
      <c r="AO11" s="27"/>
      <c r="AP11" s="27"/>
      <c r="AQ11" s="27"/>
      <c r="AR11" s="27"/>
      <c r="AS11" s="27"/>
      <c r="AT11" s="27"/>
      <c r="AU11" s="73" t="str">
        <f t="shared" si="5"/>
        <v>-</v>
      </c>
    </row>
    <row r="12" spans="1:47" s="7" customFormat="1" ht="12.75" customHeight="1" collapsed="1" x14ac:dyDescent="0.25">
      <c r="A12" s="66"/>
      <c r="B12" s="45" t="s">
        <v>412</v>
      </c>
      <c r="C12" s="28"/>
      <c r="D12" s="28"/>
      <c r="E12" s="36">
        <f t="shared" ref="E12:F12" si="11">SUM(E32:E33)</f>
        <v>0</v>
      </c>
      <c r="F12" s="36">
        <f t="shared" si="11"/>
        <v>16746</v>
      </c>
      <c r="G12" s="36"/>
      <c r="H12" s="36">
        <f t="shared" ref="H12:N12" si="12">SUM(H32:H33)</f>
        <v>10750</v>
      </c>
      <c r="I12" s="36">
        <f t="shared" si="12"/>
        <v>3494</v>
      </c>
      <c r="J12" s="36">
        <f t="shared" si="12"/>
        <v>818</v>
      </c>
      <c r="K12" s="36">
        <f t="shared" si="12"/>
        <v>0</v>
      </c>
      <c r="L12" s="36">
        <f t="shared" si="12"/>
        <v>0</v>
      </c>
      <c r="M12" s="36">
        <f t="shared" si="12"/>
        <v>1183</v>
      </c>
      <c r="N12" s="36">
        <f t="shared" si="12"/>
        <v>505</v>
      </c>
      <c r="O12" s="71">
        <f t="shared" ref="O12" si="13">IFERROR(SUM(H12:I12)/SUM(H12:M12),"-")</f>
        <v>0.87682363804247465</v>
      </c>
      <c r="P12" s="27"/>
      <c r="Q12" s="27">
        <f t="shared" ref="Q12:T12" si="14">SUM(Q32:Q33)</f>
        <v>13769</v>
      </c>
      <c r="R12" s="27">
        <f t="shared" si="14"/>
        <v>1337</v>
      </c>
      <c r="S12" s="27">
        <f t="shared" si="14"/>
        <v>702</v>
      </c>
      <c r="T12" s="27">
        <f t="shared" si="14"/>
        <v>737</v>
      </c>
      <c r="U12" s="73">
        <f t="shared" ref="U12" si="15">IFERROR(SUM(Q12:R12)/SUM(Q12:S12),"-")</f>
        <v>0.95559210526315785</v>
      </c>
      <c r="V12" s="27"/>
      <c r="W12" s="27">
        <f t="shared" ref="W12:AA12" si="16">SUM(W32:W33)</f>
        <v>4403</v>
      </c>
      <c r="X12" s="27">
        <f t="shared" si="16"/>
        <v>5959</v>
      </c>
      <c r="Y12" s="27">
        <f t="shared" si="16"/>
        <v>1672</v>
      </c>
      <c r="Z12" s="27">
        <f t="shared" si="16"/>
        <v>636</v>
      </c>
      <c r="AA12" s="27">
        <f t="shared" si="16"/>
        <v>833</v>
      </c>
      <c r="AB12" s="73">
        <f t="shared" si="4"/>
        <v>0.81783741120757691</v>
      </c>
      <c r="AC12" s="27"/>
      <c r="AD12" s="27">
        <f t="shared" ref="AD12:AI12" si="17">SUM(AD32:AD33)</f>
        <v>2115</v>
      </c>
      <c r="AE12" s="27">
        <f t="shared" si="17"/>
        <v>3857</v>
      </c>
      <c r="AF12" s="27">
        <f t="shared" si="17"/>
        <v>5794</v>
      </c>
      <c r="AG12" s="27">
        <f t="shared" si="17"/>
        <v>1308</v>
      </c>
      <c r="AH12" s="27">
        <f t="shared" si="17"/>
        <v>751</v>
      </c>
      <c r="AI12" s="27">
        <f t="shared" si="17"/>
        <v>0</v>
      </c>
      <c r="AJ12" s="73">
        <f>IFERROR(AD12/SUM($AD12:$AH12),"-")</f>
        <v>0.15298372513562386</v>
      </c>
      <c r="AK12" s="73">
        <f>IFERROR(AE12/SUM($AD12:$AH12),"-")</f>
        <v>0.2789873417721519</v>
      </c>
      <c r="AL12" s="51">
        <f>IFERROR(AF12/SUM($AD12:$AH12),"-")</f>
        <v>0.41909584086799279</v>
      </c>
      <c r="AM12" s="51">
        <f>IFERROR(AG12/SUM($AD12:$AH12),"-")</f>
        <v>9.4611211573236889E-2</v>
      </c>
      <c r="AN12" s="51">
        <f>IFERROR(AH12/SUM($AD12:$AH12),"-")</f>
        <v>5.4321880650994574E-2</v>
      </c>
      <c r="AO12" s="27"/>
      <c r="AP12" s="27">
        <f t="shared" ref="AP12:AT12" si="18">SUM(AP32:AP33)</f>
        <v>0</v>
      </c>
      <c r="AQ12" s="27">
        <f t="shared" si="18"/>
        <v>0</v>
      </c>
      <c r="AR12" s="27">
        <f t="shared" si="18"/>
        <v>0</v>
      </c>
      <c r="AS12" s="27">
        <f t="shared" si="18"/>
        <v>0</v>
      </c>
      <c r="AT12" s="27">
        <f t="shared" si="18"/>
        <v>0</v>
      </c>
      <c r="AU12" s="73" t="str">
        <f t="shared" si="5"/>
        <v>-</v>
      </c>
    </row>
    <row r="13" spans="1:47" s="7" customFormat="1" hidden="1" x14ac:dyDescent="0.25">
      <c r="A13" s="66"/>
      <c r="B13" s="45"/>
      <c r="C13" s="28"/>
      <c r="D13" s="28"/>
      <c r="E13" s="36"/>
      <c r="F13" s="36"/>
      <c r="G13" s="36"/>
      <c r="H13" s="36"/>
      <c r="I13" s="36"/>
      <c r="J13" s="36"/>
      <c r="K13" s="36"/>
      <c r="L13" s="36"/>
      <c r="M13" s="36"/>
      <c r="N13" s="36"/>
      <c r="O13" s="71"/>
      <c r="P13" s="27"/>
      <c r="Q13" s="27"/>
      <c r="R13" s="27"/>
      <c r="S13" s="27"/>
      <c r="T13" s="27"/>
      <c r="U13" s="73"/>
      <c r="V13" s="27"/>
      <c r="W13" s="27"/>
      <c r="X13" s="27"/>
      <c r="Y13" s="27"/>
      <c r="Z13" s="27"/>
      <c r="AA13" s="27"/>
      <c r="AB13" s="73" t="str">
        <f t="shared" si="4"/>
        <v>-</v>
      </c>
      <c r="AC13" s="27"/>
      <c r="AD13" s="27"/>
      <c r="AE13" s="27"/>
      <c r="AF13" s="27"/>
      <c r="AG13" s="27"/>
      <c r="AH13" s="27"/>
      <c r="AI13" s="27"/>
      <c r="AJ13" s="73"/>
      <c r="AK13" s="73"/>
      <c r="AL13" s="51"/>
      <c r="AM13" s="51"/>
      <c r="AN13" s="51"/>
      <c r="AO13" s="27"/>
      <c r="AP13" s="27"/>
      <c r="AQ13" s="27"/>
      <c r="AR13" s="27"/>
      <c r="AS13" s="27"/>
      <c r="AT13" s="27"/>
      <c r="AU13" s="73" t="str">
        <f t="shared" si="5"/>
        <v>-</v>
      </c>
    </row>
    <row r="14" spans="1:47" s="7" customFormat="1" ht="12.75" customHeight="1" collapsed="1" x14ac:dyDescent="0.25">
      <c r="A14" s="66"/>
      <c r="B14" s="45" t="s">
        <v>413</v>
      </c>
      <c r="C14" s="28"/>
      <c r="D14" s="28"/>
      <c r="E14" s="36">
        <f t="shared" ref="E14:F14" si="19">SUM(E34:E35)</f>
        <v>0</v>
      </c>
      <c r="F14" s="36">
        <f t="shared" si="19"/>
        <v>24710</v>
      </c>
      <c r="G14" s="36"/>
      <c r="H14" s="36">
        <f t="shared" ref="H14:N14" si="20">SUM(H34:H35)</f>
        <v>16768</v>
      </c>
      <c r="I14" s="36">
        <f t="shared" si="20"/>
        <v>4659</v>
      </c>
      <c r="J14" s="36">
        <f t="shared" si="20"/>
        <v>999</v>
      </c>
      <c r="K14" s="36">
        <f t="shared" si="20"/>
        <v>0</v>
      </c>
      <c r="L14" s="36">
        <f t="shared" si="20"/>
        <v>0</v>
      </c>
      <c r="M14" s="36">
        <f t="shared" si="20"/>
        <v>1501</v>
      </c>
      <c r="N14" s="36">
        <f t="shared" si="20"/>
        <v>605</v>
      </c>
      <c r="O14" s="71">
        <f t="shared" ref="O14" si="21">IFERROR(SUM(H14:I14)/SUM(H14:M14),"-")</f>
        <v>0.89551552639277798</v>
      </c>
      <c r="P14" s="27"/>
      <c r="Q14" s="27">
        <f t="shared" ref="Q14:T14" si="22">SUM(Q34:Q35)</f>
        <v>20780</v>
      </c>
      <c r="R14" s="27">
        <f t="shared" si="22"/>
        <v>1876</v>
      </c>
      <c r="S14" s="27">
        <f t="shared" si="22"/>
        <v>903</v>
      </c>
      <c r="T14" s="27">
        <f t="shared" si="22"/>
        <v>755</v>
      </c>
      <c r="U14" s="73">
        <f t="shared" ref="U14" si="23">IFERROR(SUM(Q14:R14)/SUM(Q14:S14),"-")</f>
        <v>0.96167069909588687</v>
      </c>
      <c r="V14" s="27"/>
      <c r="W14" s="27">
        <f t="shared" ref="W14:AA14" si="24">SUM(W34:W35)</f>
        <v>6197</v>
      </c>
      <c r="X14" s="27">
        <f t="shared" si="24"/>
        <v>9103</v>
      </c>
      <c r="Y14" s="27">
        <f t="shared" si="24"/>
        <v>2622</v>
      </c>
      <c r="Z14" s="27">
        <f t="shared" si="24"/>
        <v>861</v>
      </c>
      <c r="AA14" s="27">
        <f t="shared" si="24"/>
        <v>1154</v>
      </c>
      <c r="AB14" s="73">
        <f t="shared" si="4"/>
        <v>0.8145663632007667</v>
      </c>
      <c r="AC14" s="27"/>
      <c r="AD14" s="27">
        <f t="shared" ref="AD14:AI14" si="25">SUM(AD34:AD35)</f>
        <v>3852</v>
      </c>
      <c r="AE14" s="27">
        <f t="shared" si="25"/>
        <v>6218</v>
      </c>
      <c r="AF14" s="27">
        <f t="shared" si="25"/>
        <v>7965</v>
      </c>
      <c r="AG14" s="27">
        <f t="shared" si="25"/>
        <v>2596</v>
      </c>
      <c r="AH14" s="27">
        <f t="shared" si="25"/>
        <v>1841</v>
      </c>
      <c r="AI14" s="27">
        <f t="shared" si="25"/>
        <v>0</v>
      </c>
      <c r="AJ14" s="73">
        <f>IFERROR(AD14/SUM($AD14:$AH14),"-")</f>
        <v>0.17141331434674262</v>
      </c>
      <c r="AK14" s="73">
        <f>IFERROR(AE14/SUM($AD14:$AH14),"-")</f>
        <v>0.2766998932004272</v>
      </c>
      <c r="AL14" s="51">
        <f>IFERROR(AF14/SUM($AD14:$AH14),"-")</f>
        <v>0.35444108223567106</v>
      </c>
      <c r="AM14" s="51">
        <f>IFERROR(AG14/SUM($AD14:$AH14),"-")</f>
        <v>0.11552153791384834</v>
      </c>
      <c r="AN14" s="51">
        <f>IFERROR(AH14/SUM($AD14:$AH14),"-")</f>
        <v>8.1924172303310783E-2</v>
      </c>
      <c r="AO14" s="27"/>
      <c r="AP14" s="27">
        <f t="shared" ref="AP14:AT14" si="26">SUM(AP34:AP35)</f>
        <v>0</v>
      </c>
      <c r="AQ14" s="27">
        <f t="shared" si="26"/>
        <v>0</v>
      </c>
      <c r="AR14" s="27">
        <f t="shared" si="26"/>
        <v>0</v>
      </c>
      <c r="AS14" s="27">
        <f t="shared" si="26"/>
        <v>0</v>
      </c>
      <c r="AT14" s="27">
        <f t="shared" si="26"/>
        <v>0</v>
      </c>
      <c r="AU14" s="73" t="str">
        <f t="shared" si="5"/>
        <v>-</v>
      </c>
    </row>
    <row r="15" spans="1:47" s="7" customFormat="1" hidden="1" x14ac:dyDescent="0.25">
      <c r="A15" s="66"/>
      <c r="B15" s="45"/>
      <c r="C15" s="28"/>
      <c r="D15" s="28"/>
      <c r="E15" s="36"/>
      <c r="F15" s="36"/>
      <c r="G15" s="36"/>
      <c r="H15" s="36"/>
      <c r="I15" s="36"/>
      <c r="J15" s="36"/>
      <c r="K15" s="36"/>
      <c r="L15" s="36"/>
      <c r="M15" s="36"/>
      <c r="N15" s="36"/>
      <c r="O15" s="71"/>
      <c r="P15" s="27"/>
      <c r="Q15" s="27"/>
      <c r="R15" s="27"/>
      <c r="S15" s="27"/>
      <c r="T15" s="27"/>
      <c r="U15" s="73"/>
      <c r="V15" s="27"/>
      <c r="W15" s="27"/>
      <c r="X15" s="27"/>
      <c r="Y15" s="27"/>
      <c r="Z15" s="27"/>
      <c r="AA15" s="27"/>
      <c r="AB15" s="73" t="str">
        <f t="shared" si="4"/>
        <v>-</v>
      </c>
      <c r="AC15" s="27"/>
      <c r="AD15" s="27"/>
      <c r="AE15" s="27"/>
      <c r="AF15" s="27"/>
      <c r="AG15" s="27"/>
      <c r="AH15" s="27"/>
      <c r="AI15" s="27"/>
      <c r="AJ15" s="73"/>
      <c r="AK15" s="73"/>
      <c r="AL15" s="51"/>
      <c r="AM15" s="51"/>
      <c r="AN15" s="51"/>
      <c r="AO15" s="27"/>
      <c r="AP15" s="27"/>
      <c r="AQ15" s="27"/>
      <c r="AR15" s="27"/>
      <c r="AS15" s="27"/>
      <c r="AT15" s="27"/>
      <c r="AU15" s="73" t="str">
        <f t="shared" si="5"/>
        <v>-</v>
      </c>
    </row>
    <row r="16" spans="1:47" s="7" customFormat="1" ht="16.8" collapsed="1" x14ac:dyDescent="0.3">
      <c r="A16" s="66"/>
      <c r="B16" s="45" t="s">
        <v>414</v>
      </c>
      <c r="C16" s="28"/>
      <c r="D16" s="58"/>
      <c r="E16" s="36">
        <f t="shared" ref="E16:F16" si="27">SUM(E36:E37)</f>
        <v>0</v>
      </c>
      <c r="F16" s="36">
        <f t="shared" si="27"/>
        <v>23135</v>
      </c>
      <c r="G16" s="36"/>
      <c r="H16" s="36">
        <f t="shared" ref="H16:N16" si="28">SUM(H36:H37)</f>
        <v>15093</v>
      </c>
      <c r="I16" s="36">
        <f t="shared" si="28"/>
        <v>4319</v>
      </c>
      <c r="J16" s="36">
        <f t="shared" si="28"/>
        <v>993</v>
      </c>
      <c r="K16" s="36">
        <f t="shared" si="28"/>
        <v>0</v>
      </c>
      <c r="L16" s="36">
        <f t="shared" si="28"/>
        <v>0</v>
      </c>
      <c r="M16" s="36">
        <f t="shared" si="28"/>
        <v>1349</v>
      </c>
      <c r="N16" s="36">
        <f t="shared" si="28"/>
        <v>555</v>
      </c>
      <c r="O16" s="71">
        <f t="shared" ref="O16" si="29">IFERROR(SUM(H16:I16)/SUM(H16:M16),"-")</f>
        <v>0.89234163831938951</v>
      </c>
      <c r="P16" s="27"/>
      <c r="Q16" s="27">
        <f t="shared" ref="Q16:T16" si="30">SUM(Q36:Q37)</f>
        <v>19156</v>
      </c>
      <c r="R16" s="27">
        <f t="shared" si="30"/>
        <v>1644</v>
      </c>
      <c r="S16" s="27">
        <f t="shared" si="30"/>
        <v>737</v>
      </c>
      <c r="T16" s="27">
        <f t="shared" si="30"/>
        <v>820</v>
      </c>
      <c r="U16" s="73">
        <f t="shared" ref="U16" si="31">IFERROR(SUM(Q16:R16)/SUM(Q16:S16),"-")</f>
        <v>0.96577982077355251</v>
      </c>
      <c r="V16" s="27"/>
      <c r="W16" s="27">
        <f t="shared" ref="W16:AA16" si="32">SUM(W36:W37)</f>
        <v>5970</v>
      </c>
      <c r="X16" s="27">
        <f t="shared" si="32"/>
        <v>9319</v>
      </c>
      <c r="Y16" s="27">
        <f t="shared" si="32"/>
        <v>2924</v>
      </c>
      <c r="Z16" s="27">
        <f t="shared" si="32"/>
        <v>920</v>
      </c>
      <c r="AA16" s="27">
        <f t="shared" si="32"/>
        <v>709</v>
      </c>
      <c r="AB16" s="73">
        <f t="shared" si="4"/>
        <v>0.79909057649087967</v>
      </c>
      <c r="AC16" s="27"/>
      <c r="AD16" s="27">
        <f t="shared" ref="AD16:AI16" si="33">SUM(AD36:AD37)</f>
        <v>3589</v>
      </c>
      <c r="AE16" s="27">
        <f t="shared" si="33"/>
        <v>5663</v>
      </c>
      <c r="AF16" s="27">
        <f t="shared" si="33"/>
        <v>6946</v>
      </c>
      <c r="AG16" s="27">
        <f t="shared" si="33"/>
        <v>2544</v>
      </c>
      <c r="AH16" s="27">
        <f t="shared" si="33"/>
        <v>1248</v>
      </c>
      <c r="AI16" s="27">
        <f t="shared" si="33"/>
        <v>0</v>
      </c>
      <c r="AJ16" s="73">
        <f>IFERROR(AD16/SUM($AD16:$AH16),"-")</f>
        <v>0.17953976988494247</v>
      </c>
      <c r="AK16" s="73">
        <f>IFERROR(AE16/SUM($AD16:$AH16),"-")</f>
        <v>0.28329164582291144</v>
      </c>
      <c r="AL16" s="51">
        <f>IFERROR(AF16/SUM($AD16:$AH16),"-")</f>
        <v>0.34747373686843419</v>
      </c>
      <c r="AM16" s="51">
        <f>IFERROR(AG16/SUM($AD16:$AH16),"-")</f>
        <v>0.12726363181590794</v>
      </c>
      <c r="AN16" s="51">
        <f>IFERROR(AH16/SUM($AD16:$AH16),"-")</f>
        <v>6.2431215607803903E-2</v>
      </c>
      <c r="AO16" s="27"/>
      <c r="AP16" s="27">
        <f t="shared" ref="AP16:AT16" si="34">SUM(AP36:AP37)</f>
        <v>0</v>
      </c>
      <c r="AQ16" s="27">
        <f t="shared" si="34"/>
        <v>0</v>
      </c>
      <c r="AR16" s="27">
        <f t="shared" si="34"/>
        <v>0</v>
      </c>
      <c r="AS16" s="27">
        <f t="shared" si="34"/>
        <v>0</v>
      </c>
      <c r="AT16" s="27">
        <f t="shared" si="34"/>
        <v>0</v>
      </c>
      <c r="AU16" s="73" t="str">
        <f t="shared" si="5"/>
        <v>-</v>
      </c>
    </row>
    <row r="17" spans="1:47" s="7" customFormat="1" hidden="1" x14ac:dyDescent="0.25">
      <c r="A17" s="66"/>
      <c r="B17" s="45"/>
      <c r="C17" s="28"/>
      <c r="D17" s="28"/>
      <c r="E17" s="36"/>
      <c r="F17" s="36"/>
      <c r="G17" s="36"/>
      <c r="H17" s="36"/>
      <c r="I17" s="36"/>
      <c r="J17" s="36"/>
      <c r="K17" s="36"/>
      <c r="L17" s="36"/>
      <c r="M17" s="36"/>
      <c r="N17" s="36"/>
      <c r="O17" s="71"/>
      <c r="P17" s="27"/>
      <c r="Q17" s="27"/>
      <c r="R17" s="27"/>
      <c r="S17" s="27"/>
      <c r="T17" s="27"/>
      <c r="U17" s="73"/>
      <c r="V17" s="27"/>
      <c r="W17" s="27"/>
      <c r="X17" s="27"/>
      <c r="Y17" s="27"/>
      <c r="Z17" s="27"/>
      <c r="AA17" s="27"/>
      <c r="AB17" s="73" t="str">
        <f t="shared" si="4"/>
        <v>-</v>
      </c>
      <c r="AC17" s="27"/>
      <c r="AD17" s="27"/>
      <c r="AE17" s="27"/>
      <c r="AF17" s="27"/>
      <c r="AG17" s="27"/>
      <c r="AH17" s="27"/>
      <c r="AI17" s="27"/>
      <c r="AJ17" s="73"/>
      <c r="AK17" s="73"/>
      <c r="AL17" s="51"/>
      <c r="AM17" s="51"/>
      <c r="AN17" s="51"/>
      <c r="AO17" s="27"/>
      <c r="AP17" s="27"/>
      <c r="AQ17" s="27"/>
      <c r="AR17" s="27"/>
      <c r="AS17" s="27"/>
      <c r="AT17" s="27"/>
      <c r="AU17" s="73" t="str">
        <f t="shared" si="5"/>
        <v>-</v>
      </c>
    </row>
    <row r="18" spans="1:47" s="7" customFormat="1" ht="12.75" customHeight="1" collapsed="1" x14ac:dyDescent="0.25">
      <c r="A18" s="66"/>
      <c r="B18" s="45" t="s">
        <v>415</v>
      </c>
      <c r="C18" s="28"/>
      <c r="D18" s="28"/>
      <c r="E18" s="36">
        <f>SUM(E38:E39)</f>
        <v>49675</v>
      </c>
      <c r="F18" s="36">
        <f>SUM(F38:F39)</f>
        <v>29060</v>
      </c>
      <c r="G18" s="36"/>
      <c r="H18" s="36">
        <f t="shared" ref="H18:N18" si="35">SUM(H38:H39)</f>
        <v>17484</v>
      </c>
      <c r="I18" s="36">
        <f t="shared" si="35"/>
        <v>5221</v>
      </c>
      <c r="J18" s="36">
        <f t="shared" si="35"/>
        <v>1181</v>
      </c>
      <c r="K18" s="36">
        <f t="shared" si="35"/>
        <v>632</v>
      </c>
      <c r="L18" s="36">
        <f t="shared" si="35"/>
        <v>482</v>
      </c>
      <c r="M18" s="36">
        <f t="shared" si="35"/>
        <v>1181</v>
      </c>
      <c r="N18" s="36">
        <f t="shared" si="35"/>
        <v>585</v>
      </c>
      <c r="O18" s="71">
        <f t="shared" ref="O18" si="36">IFERROR(SUM(H18:I18)/SUM(H18:M18),"-")</f>
        <v>0.86723196210992703</v>
      </c>
      <c r="P18" s="27"/>
      <c r="Q18" s="27">
        <f t="shared" ref="Q18:T18" si="37">SUM(Q38:Q39)</f>
        <v>22703</v>
      </c>
      <c r="R18" s="27">
        <f t="shared" si="37"/>
        <v>2121</v>
      </c>
      <c r="S18" s="27">
        <f t="shared" si="37"/>
        <v>1017</v>
      </c>
      <c r="T18" s="27">
        <f t="shared" si="37"/>
        <v>2326</v>
      </c>
      <c r="U18" s="73">
        <f t="shared" ref="U18" si="38">IFERROR(SUM(Q18:R18)/SUM(Q18:S18),"-")</f>
        <v>0.96064393792809877</v>
      </c>
      <c r="V18" s="27"/>
      <c r="W18" s="27">
        <f t="shared" ref="W18:AA18" si="39">SUM(W38:W39)</f>
        <v>6395</v>
      </c>
      <c r="X18" s="27">
        <f t="shared" si="39"/>
        <v>11087</v>
      </c>
      <c r="Y18" s="27">
        <f t="shared" si="39"/>
        <v>4211</v>
      </c>
      <c r="Z18" s="27">
        <f t="shared" si="39"/>
        <v>1159</v>
      </c>
      <c r="AA18" s="27">
        <f t="shared" si="39"/>
        <v>3002</v>
      </c>
      <c r="AB18" s="73">
        <f t="shared" si="4"/>
        <v>0.76500962716611243</v>
      </c>
      <c r="AC18" s="27"/>
      <c r="AD18" s="27">
        <f t="shared" ref="AD18:AI18" si="40">SUM(AD38:AD39)</f>
        <v>4119</v>
      </c>
      <c r="AE18" s="27">
        <f t="shared" si="40"/>
        <v>7270</v>
      </c>
      <c r="AF18" s="27">
        <f t="shared" si="40"/>
        <v>8636</v>
      </c>
      <c r="AG18" s="27">
        <f t="shared" si="40"/>
        <v>3664</v>
      </c>
      <c r="AH18" s="27">
        <f t="shared" si="40"/>
        <v>1256</v>
      </c>
      <c r="AI18" s="27">
        <f t="shared" si="40"/>
        <v>1752</v>
      </c>
      <c r="AJ18" s="73">
        <f>IFERROR(AD18/SUM($AD18:$AH18),"-")</f>
        <v>0.16512327119663259</v>
      </c>
      <c r="AK18" s="73">
        <f>IFERROR(AE18/SUM($AD18:$AH18),"-")</f>
        <v>0.29144117057526558</v>
      </c>
      <c r="AL18" s="51">
        <f>IFERROR(AF18/SUM($AD18:$AH18),"-")</f>
        <v>0.34620164361595512</v>
      </c>
      <c r="AM18" s="51">
        <f>IFERROR(AG18/SUM($AD18:$AH18),"-")</f>
        <v>0.14688314291441171</v>
      </c>
      <c r="AN18" s="51">
        <f>IFERROR(AH18/SUM($AD18:$AH18),"-")</f>
        <v>5.0350771697735018E-2</v>
      </c>
      <c r="AO18" s="27"/>
      <c r="AP18" s="27">
        <f t="shared" ref="AP18:AT18" si="41">SUM(AP38:AP39)</f>
        <v>6454</v>
      </c>
      <c r="AQ18" s="27">
        <f t="shared" si="41"/>
        <v>3337</v>
      </c>
      <c r="AR18" s="27">
        <f t="shared" si="41"/>
        <v>598</v>
      </c>
      <c r="AS18" s="27">
        <f t="shared" si="41"/>
        <v>538</v>
      </c>
      <c r="AT18" s="27">
        <f t="shared" si="41"/>
        <v>1909</v>
      </c>
      <c r="AU18" s="73">
        <f t="shared" si="5"/>
        <v>0.89603733870229707</v>
      </c>
    </row>
    <row r="19" spans="1:47" s="7" customFormat="1" hidden="1" x14ac:dyDescent="0.25">
      <c r="A19" s="66"/>
      <c r="B19" s="45"/>
      <c r="C19" s="28"/>
      <c r="D19" s="28"/>
      <c r="E19" s="36"/>
      <c r="F19" s="36"/>
      <c r="G19" s="36"/>
      <c r="H19" s="36"/>
      <c r="I19" s="36"/>
      <c r="J19" s="36"/>
      <c r="K19" s="36"/>
      <c r="L19" s="36"/>
      <c r="M19" s="36"/>
      <c r="N19" s="36"/>
      <c r="O19" s="71"/>
      <c r="P19" s="27"/>
      <c r="Q19" s="27"/>
      <c r="R19" s="27"/>
      <c r="S19" s="27"/>
      <c r="T19" s="27"/>
      <c r="U19" s="73"/>
      <c r="V19" s="27"/>
      <c r="W19" s="27"/>
      <c r="X19" s="27"/>
      <c r="Y19" s="27"/>
      <c r="Z19" s="27"/>
      <c r="AA19" s="27"/>
      <c r="AB19" s="73" t="str">
        <f t="shared" si="4"/>
        <v>-</v>
      </c>
      <c r="AC19" s="27"/>
      <c r="AD19" s="27"/>
      <c r="AE19" s="27"/>
      <c r="AF19" s="27"/>
      <c r="AG19" s="27"/>
      <c r="AH19" s="27"/>
      <c r="AI19" s="27"/>
      <c r="AJ19" s="73"/>
      <c r="AK19" s="73"/>
      <c r="AL19" s="51"/>
      <c r="AM19" s="51"/>
      <c r="AN19" s="51"/>
      <c r="AO19" s="27"/>
      <c r="AP19" s="27"/>
      <c r="AQ19" s="27"/>
      <c r="AR19" s="27"/>
      <c r="AS19" s="27"/>
      <c r="AT19" s="27"/>
      <c r="AU19" s="73" t="str">
        <f t="shared" si="5"/>
        <v>-</v>
      </c>
    </row>
    <row r="20" spans="1:47" s="7" customFormat="1" ht="12.75" customHeight="1" collapsed="1" x14ac:dyDescent="0.25">
      <c r="A20" s="66"/>
      <c r="B20" s="45" t="s">
        <v>503</v>
      </c>
      <c r="C20" s="28"/>
      <c r="D20" s="28"/>
      <c r="E20" s="36">
        <f>SUM(E40:E41)</f>
        <v>90217</v>
      </c>
      <c r="F20" s="36">
        <f>SUM(F40:F41)</f>
        <v>30104</v>
      </c>
      <c r="G20" s="36"/>
      <c r="H20" s="36">
        <f t="shared" ref="H20:N20" si="42">SUM(H40:H41)</f>
        <v>19656</v>
      </c>
      <c r="I20" s="36">
        <f t="shared" si="42"/>
        <v>5731</v>
      </c>
      <c r="J20" s="36">
        <f t="shared" si="42"/>
        <v>1281</v>
      </c>
      <c r="K20" s="36">
        <f t="shared" si="42"/>
        <v>1334</v>
      </c>
      <c r="L20" s="36">
        <f t="shared" si="42"/>
        <v>1042</v>
      </c>
      <c r="M20" s="36">
        <f t="shared" si="42"/>
        <v>0</v>
      </c>
      <c r="N20" s="36">
        <f t="shared" si="42"/>
        <v>1060</v>
      </c>
      <c r="O20" s="71">
        <f t="shared" ref="O20" si="43">IFERROR(SUM(H20:I20)/SUM(H20:M20),"-")</f>
        <v>0.87408759124087587</v>
      </c>
      <c r="P20" s="27"/>
      <c r="Q20" s="27">
        <f t="shared" ref="Q20:T20" si="44">SUM(Q40:Q41)</f>
        <v>23439</v>
      </c>
      <c r="R20" s="27">
        <f t="shared" si="44"/>
        <v>2401</v>
      </c>
      <c r="S20" s="27">
        <f t="shared" si="44"/>
        <v>1077</v>
      </c>
      <c r="T20" s="27">
        <f t="shared" si="44"/>
        <v>2717</v>
      </c>
      <c r="U20" s="73">
        <f t="shared" ref="U20:U22" si="45">IFERROR(SUM(Q20:R20)/SUM(Q20:S20),"-")</f>
        <v>0.95998811160233311</v>
      </c>
      <c r="V20" s="27"/>
      <c r="W20" s="27">
        <f t="shared" ref="W20:AA20" si="46">SUM(W40:W41)</f>
        <v>6017</v>
      </c>
      <c r="X20" s="27">
        <f t="shared" si="46"/>
        <v>11534</v>
      </c>
      <c r="Y20" s="27">
        <f t="shared" si="46"/>
        <v>4618</v>
      </c>
      <c r="Z20" s="27">
        <f t="shared" si="46"/>
        <v>1222</v>
      </c>
      <c r="AA20" s="27">
        <f t="shared" si="46"/>
        <v>2711</v>
      </c>
      <c r="AB20" s="73">
        <f t="shared" si="4"/>
        <v>0.75033132401350944</v>
      </c>
      <c r="AC20" s="27"/>
      <c r="AD20" s="27">
        <f t="shared" ref="AD20:AI20" si="47">SUM(AD40:AD41)</f>
        <v>3952.0612244899999</v>
      </c>
      <c r="AE20" s="27">
        <f t="shared" si="47"/>
        <v>7091.7142857139997</v>
      </c>
      <c r="AF20" s="27">
        <f t="shared" si="47"/>
        <v>8964.979591837</v>
      </c>
      <c r="AG20" s="27">
        <f t="shared" si="47"/>
        <v>3899.4081632653001</v>
      </c>
      <c r="AH20" s="27">
        <f t="shared" si="47"/>
        <v>1062.8163265306</v>
      </c>
      <c r="AI20" s="27">
        <f t="shared" si="47"/>
        <v>4288.0204081633001</v>
      </c>
      <c r="AJ20" s="73">
        <f t="shared" ref="AJ20:AN22" si="48">IFERROR(AD20/SUM($AD20:$AH20),"-")</f>
        <v>0.15826616693010884</v>
      </c>
      <c r="AK20" s="73">
        <f t="shared" si="48"/>
        <v>0.28399824122367656</v>
      </c>
      <c r="AL20" s="51">
        <f t="shared" si="48"/>
        <v>0.3590159352325803</v>
      </c>
      <c r="AM20" s="51">
        <f t="shared" si="48"/>
        <v>0.15615759681850969</v>
      </c>
      <c r="AN20" s="51">
        <f t="shared" si="48"/>
        <v>4.2562059795124674E-2</v>
      </c>
      <c r="AO20" s="27"/>
      <c r="AP20" s="27">
        <f t="shared" ref="AP20:AT20" si="49">SUM(AP40:AP41)</f>
        <v>7256.8571428569994</v>
      </c>
      <c r="AQ20" s="27">
        <f t="shared" si="49"/>
        <v>3379.1020408160002</v>
      </c>
      <c r="AR20" s="27">
        <f t="shared" si="49"/>
        <v>678.42857142859998</v>
      </c>
      <c r="AS20" s="27">
        <f t="shared" si="49"/>
        <v>432.20408163269997</v>
      </c>
      <c r="AT20" s="27">
        <f t="shared" si="49"/>
        <v>688.4081632653</v>
      </c>
      <c r="AU20" s="73">
        <f t="shared" si="5"/>
        <v>0.90545064743050863</v>
      </c>
    </row>
    <row r="21" spans="1:47" s="7" customFormat="1" ht="12.75" hidden="1" customHeight="1" x14ac:dyDescent="0.25">
      <c r="A21" s="66"/>
      <c r="B21" s="45"/>
      <c r="C21" s="28"/>
      <c r="D21" s="28"/>
      <c r="E21" s="36"/>
      <c r="F21" s="36"/>
      <c r="G21" s="36"/>
      <c r="H21" s="36"/>
      <c r="I21" s="36"/>
      <c r="J21" s="36"/>
      <c r="K21" s="36"/>
      <c r="L21" s="36"/>
      <c r="M21" s="36"/>
      <c r="N21" s="36"/>
      <c r="O21" s="71"/>
      <c r="P21" s="27"/>
      <c r="Q21" s="27"/>
      <c r="R21" s="27"/>
      <c r="S21" s="27"/>
      <c r="T21" s="27"/>
      <c r="U21" s="73"/>
      <c r="V21" s="27"/>
      <c r="W21" s="27"/>
      <c r="X21" s="27"/>
      <c r="Y21" s="27"/>
      <c r="Z21" s="27"/>
      <c r="AA21" s="27"/>
      <c r="AB21" s="73"/>
      <c r="AC21" s="27"/>
      <c r="AD21" s="27"/>
      <c r="AE21" s="27"/>
      <c r="AF21" s="27"/>
      <c r="AG21" s="27"/>
      <c r="AH21" s="27"/>
      <c r="AI21" s="27"/>
      <c r="AJ21" s="73"/>
      <c r="AK21" s="73"/>
      <c r="AL21" s="51"/>
      <c r="AM21" s="51"/>
      <c r="AN21" s="51"/>
      <c r="AO21" s="27"/>
      <c r="AP21" s="27"/>
      <c r="AQ21" s="27"/>
      <c r="AR21" s="27"/>
      <c r="AS21" s="27"/>
      <c r="AT21" s="27"/>
      <c r="AU21" s="73"/>
    </row>
    <row r="22" spans="1:47" s="7" customFormat="1" ht="12.75" customHeight="1" collapsed="1" x14ac:dyDescent="0.25">
      <c r="A22" s="66"/>
      <c r="B22" s="45" t="s">
        <v>520</v>
      </c>
      <c r="C22" s="28"/>
      <c r="D22" s="28"/>
      <c r="E22" s="36">
        <f>SUM(E42:E43)</f>
        <v>129356</v>
      </c>
      <c r="F22" s="36">
        <f>SUM(F42:F43)</f>
        <v>34887</v>
      </c>
      <c r="G22" s="36"/>
      <c r="H22" s="36">
        <f t="shared" ref="H22:N24" si="50">SUM(H42:H43)</f>
        <v>24255</v>
      </c>
      <c r="I22" s="36">
        <f t="shared" si="50"/>
        <v>6007</v>
      </c>
      <c r="J22" s="36">
        <f t="shared" si="50"/>
        <v>1438</v>
      </c>
      <c r="K22" s="36">
        <f t="shared" si="50"/>
        <v>1544</v>
      </c>
      <c r="L22" s="36">
        <f t="shared" si="50"/>
        <v>1251</v>
      </c>
      <c r="M22" s="36">
        <f t="shared" si="50"/>
        <v>0</v>
      </c>
      <c r="N22" s="36">
        <f t="shared" si="50"/>
        <v>392</v>
      </c>
      <c r="O22" s="71">
        <f>IFERROR(SUM(H22:I22)/SUM(H22:M22),"-")</f>
        <v>0.87728656327003918</v>
      </c>
      <c r="P22" s="27"/>
      <c r="Q22" s="27">
        <f>SUM(Q42:Q43)</f>
        <v>29116</v>
      </c>
      <c r="R22" s="27">
        <f>SUM(R42:R43)</f>
        <v>2446</v>
      </c>
      <c r="S22" s="27">
        <f>SUM(S42:S43)</f>
        <v>1231</v>
      </c>
      <c r="T22" s="27">
        <f>SUM(T42:T43)</f>
        <v>2099</v>
      </c>
      <c r="U22" s="73">
        <f t="shared" si="45"/>
        <v>0.96246150093007654</v>
      </c>
      <c r="V22" s="27"/>
      <c r="W22" s="27">
        <f>SUM(W42:W43)</f>
        <v>8045</v>
      </c>
      <c r="X22" s="27">
        <f>SUM(X42:X43)</f>
        <v>15142</v>
      </c>
      <c r="Y22" s="27">
        <f>SUM(Y42:Y43)</f>
        <v>5402</v>
      </c>
      <c r="Z22" s="27">
        <f>SUM(Z42:Z43)</f>
        <v>1399</v>
      </c>
      <c r="AA22" s="27">
        <f>SUM(AA42:AA43)</f>
        <v>4899</v>
      </c>
      <c r="AB22" s="73">
        <f>IFERROR(SUM(W22:X22)/SUM(W22:Z22),"-")</f>
        <v>0.77320928371348541</v>
      </c>
      <c r="AC22" s="27"/>
      <c r="AD22" s="27">
        <f t="shared" ref="AD22:AI24" si="51">SUM(AD42:AD43)</f>
        <v>4919</v>
      </c>
      <c r="AE22" s="27">
        <f t="shared" si="51"/>
        <v>9831</v>
      </c>
      <c r="AF22" s="27">
        <f t="shared" si="51"/>
        <v>10274</v>
      </c>
      <c r="AG22" s="27">
        <f t="shared" si="51"/>
        <v>5431</v>
      </c>
      <c r="AH22" s="27">
        <f t="shared" si="51"/>
        <v>2234</v>
      </c>
      <c r="AI22" s="27">
        <f t="shared" si="51"/>
        <v>2248</v>
      </c>
      <c r="AJ22" s="73">
        <f t="shared" si="48"/>
        <v>0.15047875432102542</v>
      </c>
      <c r="AK22" s="73">
        <f t="shared" si="48"/>
        <v>0.30074336932913215</v>
      </c>
      <c r="AL22" s="51">
        <f t="shared" si="48"/>
        <v>0.31429532870384536</v>
      </c>
      <c r="AM22" s="51">
        <f t="shared" si="48"/>
        <v>0.16614151549450887</v>
      </c>
      <c r="AN22" s="51">
        <f t="shared" si="48"/>
        <v>6.8341032151488262E-2</v>
      </c>
      <c r="AO22" s="27"/>
      <c r="AP22" s="27">
        <f>SUM(AP42:AP43)</f>
        <v>17479</v>
      </c>
      <c r="AQ22" s="27">
        <f>SUM(AQ42:AQ43)</f>
        <v>5526</v>
      </c>
      <c r="AR22" s="27">
        <f>SUM(AR42:AR43)</f>
        <v>1418</v>
      </c>
      <c r="AS22" s="27">
        <f>SUM(AS42:AS43)</f>
        <v>1007</v>
      </c>
      <c r="AT22" s="27">
        <f>SUM(AT42:AT43)</f>
        <v>8543</v>
      </c>
      <c r="AU22" s="73">
        <f>IFERROR(SUM(AP22:AQ22)/SUM(AP22:AS22),"-")</f>
        <v>0.90464018875344077</v>
      </c>
    </row>
    <row r="23" spans="1:47" s="7" customFormat="1" ht="12.75" hidden="1" customHeight="1" x14ac:dyDescent="0.25">
      <c r="A23" s="66"/>
      <c r="B23" s="45"/>
      <c r="C23" s="28"/>
      <c r="D23" s="28"/>
      <c r="E23" s="36"/>
      <c r="F23" s="36"/>
      <c r="G23" s="36"/>
      <c r="H23" s="36"/>
      <c r="I23" s="36"/>
      <c r="J23" s="36"/>
      <c r="K23" s="36"/>
      <c r="L23" s="36"/>
      <c r="M23" s="36"/>
      <c r="N23" s="36"/>
      <c r="O23" s="71"/>
      <c r="P23" s="27"/>
      <c r="Q23" s="27"/>
      <c r="R23" s="27"/>
      <c r="S23" s="27"/>
      <c r="T23" s="27"/>
      <c r="U23" s="73"/>
      <c r="V23" s="27"/>
      <c r="W23" s="27"/>
      <c r="X23" s="27"/>
      <c r="Y23" s="27"/>
      <c r="Z23" s="27"/>
      <c r="AA23" s="27"/>
      <c r="AB23" s="73"/>
      <c r="AC23" s="27"/>
      <c r="AD23" s="27"/>
      <c r="AE23" s="27"/>
      <c r="AF23" s="27"/>
      <c r="AG23" s="27"/>
      <c r="AH23" s="27"/>
      <c r="AI23" s="27"/>
      <c r="AJ23" s="73"/>
      <c r="AK23" s="73"/>
      <c r="AL23" s="51"/>
      <c r="AM23" s="51"/>
      <c r="AN23" s="51"/>
      <c r="AO23" s="27"/>
      <c r="AP23" s="27"/>
      <c r="AQ23" s="27"/>
      <c r="AR23" s="27"/>
      <c r="AS23" s="27"/>
      <c r="AT23" s="27"/>
      <c r="AU23" s="73"/>
    </row>
    <row r="24" spans="1:47" s="7" customFormat="1" ht="12.75" customHeight="1" collapsed="1" x14ac:dyDescent="0.25">
      <c r="A24" s="66"/>
      <c r="B24" s="45" t="s">
        <v>573</v>
      </c>
      <c r="C24" s="28"/>
      <c r="D24" s="28"/>
      <c r="E24" s="36">
        <f>SUM(E44:E45)</f>
        <v>285261</v>
      </c>
      <c r="F24" s="36">
        <f>SUM(F44:F45)</f>
        <v>27734</v>
      </c>
      <c r="G24" s="36"/>
      <c r="H24" s="36">
        <f t="shared" si="50"/>
        <v>18703</v>
      </c>
      <c r="I24" s="36">
        <f t="shared" si="50"/>
        <v>4898</v>
      </c>
      <c r="J24" s="36">
        <f t="shared" si="50"/>
        <v>1238</v>
      </c>
      <c r="K24" s="36">
        <f t="shared" si="50"/>
        <v>1084</v>
      </c>
      <c r="L24" s="36">
        <f t="shared" si="50"/>
        <v>980</v>
      </c>
      <c r="M24" s="36">
        <f t="shared" si="50"/>
        <v>0</v>
      </c>
      <c r="N24" s="36">
        <f t="shared" si="50"/>
        <v>801</v>
      </c>
      <c r="O24" s="71">
        <f>IFERROR(SUM(H24:I24)/SUM(H24:M24),"-")</f>
        <v>0.87726275880013382</v>
      </c>
      <c r="P24" s="27"/>
      <c r="Q24" s="27">
        <f>SUM(Q44:Q45)</f>
        <v>22671</v>
      </c>
      <c r="R24" s="27">
        <f>SUM(R44:R45)</f>
        <v>2294</v>
      </c>
      <c r="S24" s="27">
        <f>SUM(S44:S45)</f>
        <v>847</v>
      </c>
      <c r="T24" s="27">
        <f>SUM(T44:T45)</f>
        <v>1922</v>
      </c>
      <c r="U24" s="73">
        <f t="shared" ref="U24" si="52">IFERROR(SUM(Q24:R24)/SUM(Q24:S24),"-")</f>
        <v>0.96718580505191387</v>
      </c>
      <c r="V24" s="27"/>
      <c r="W24" s="27">
        <f>SUM(W44:W45)</f>
        <v>7018</v>
      </c>
      <c r="X24" s="27">
        <f>SUM(X44:X45)</f>
        <v>12177</v>
      </c>
      <c r="Y24" s="27">
        <f>SUM(Y44:Y45)</f>
        <v>4225</v>
      </c>
      <c r="Z24" s="27">
        <f>SUM(Z44:Z45)</f>
        <v>1221</v>
      </c>
      <c r="AA24" s="27">
        <f>SUM(AA44:AA45)</f>
        <v>3093</v>
      </c>
      <c r="AB24" s="73">
        <f>IFERROR(SUM(W24:X24)/SUM(W24:Z24),"-")</f>
        <v>0.77898624244145931</v>
      </c>
      <c r="AC24" s="27"/>
      <c r="AD24" s="27">
        <f t="shared" si="51"/>
        <v>3696</v>
      </c>
      <c r="AE24" s="27">
        <f t="shared" si="51"/>
        <v>7152</v>
      </c>
      <c r="AF24" s="27">
        <f t="shared" si="51"/>
        <v>9127</v>
      </c>
      <c r="AG24" s="27">
        <f t="shared" si="51"/>
        <v>3559</v>
      </c>
      <c r="AH24" s="27">
        <f t="shared" si="51"/>
        <v>1995</v>
      </c>
      <c r="AI24" s="27">
        <f t="shared" si="51"/>
        <v>2280</v>
      </c>
      <c r="AJ24" s="73">
        <f t="shared" ref="AJ24" si="53">IFERROR(AD24/SUM($AD24:$AH24),"-")</f>
        <v>0.14477652865368795</v>
      </c>
      <c r="AK24" s="73">
        <f t="shared" ref="AK24" si="54">IFERROR(AE24/SUM($AD24:$AH24),"-")</f>
        <v>0.28015198401817543</v>
      </c>
      <c r="AL24" s="51">
        <f t="shared" ref="AL24" si="55">IFERROR(AF24/SUM($AD24:$AH24),"-")</f>
        <v>0.35751498296055467</v>
      </c>
      <c r="AM24" s="51">
        <f t="shared" ref="AM24" si="56">IFERROR(AG24/SUM($AD24:$AH24),"-")</f>
        <v>0.13941008265110266</v>
      </c>
      <c r="AN24" s="51">
        <f t="shared" ref="AN24" si="57">IFERROR(AH24/SUM($AD24:$AH24),"-")</f>
        <v>7.81464217164793E-2</v>
      </c>
      <c r="AO24" s="27"/>
      <c r="AP24" s="27">
        <f>SUM(AP44:AP45)</f>
        <v>15561</v>
      </c>
      <c r="AQ24" s="27">
        <f>SUM(AQ44:AQ45)</f>
        <v>5118</v>
      </c>
      <c r="AR24" s="27">
        <f>SUM(AR44:AR45)</f>
        <v>1400</v>
      </c>
      <c r="AS24" s="27">
        <f>SUM(AS44:AS45)</f>
        <v>1158</v>
      </c>
      <c r="AT24" s="27">
        <f>SUM(AT44:AT45)</f>
        <v>4498</v>
      </c>
      <c r="AU24" s="73">
        <f>IFERROR(SUM(AP24:AQ24)/SUM(AP24:AS24),"-")</f>
        <v>0.88991694280673062</v>
      </c>
    </row>
    <row r="25" spans="1:47" s="7" customFormat="1" ht="12.75" customHeight="1" collapsed="1" x14ac:dyDescent="0.25">
      <c r="A25" s="66"/>
      <c r="B25" s="45" t="s">
        <v>655</v>
      </c>
      <c r="C25" s="28"/>
      <c r="D25" s="28"/>
      <c r="E25" s="36">
        <f>SUM(E46:E47)</f>
        <v>388211</v>
      </c>
      <c r="F25" s="36">
        <f>SUM(F46:F47)</f>
        <v>43993</v>
      </c>
      <c r="G25" s="36"/>
      <c r="H25" s="36">
        <f t="shared" ref="H25:N25" si="58">SUM(H46:H47)</f>
        <v>30519</v>
      </c>
      <c r="I25" s="36">
        <f t="shared" si="58"/>
        <v>7747</v>
      </c>
      <c r="J25" s="36">
        <f t="shared" si="58"/>
        <v>2018</v>
      </c>
      <c r="K25" s="36">
        <f t="shared" si="58"/>
        <v>1593</v>
      </c>
      <c r="L25" s="36">
        <f t="shared" si="58"/>
        <v>1604</v>
      </c>
      <c r="M25" s="36">
        <f t="shared" si="58"/>
        <v>0</v>
      </c>
      <c r="N25" s="36">
        <f t="shared" si="58"/>
        <v>512</v>
      </c>
      <c r="O25" s="71">
        <f>IFERROR(SUM(H25:I25)/SUM(H25:M25),"-")</f>
        <v>0.88006255605896833</v>
      </c>
      <c r="P25" s="27"/>
      <c r="Q25" s="27">
        <f>SUM(Q46:Q47)</f>
        <v>35595</v>
      </c>
      <c r="R25" s="27">
        <f>SUM(R46:R47)</f>
        <v>3117</v>
      </c>
      <c r="S25" s="27">
        <f>SUM(S46:S47)</f>
        <v>1113</v>
      </c>
      <c r="T25" s="27">
        <f>SUM(T46:T47)</f>
        <v>4168</v>
      </c>
      <c r="U25" s="73">
        <f>IFERROR(SUM(Q25:R25)/SUM(Q25:S25),"-")</f>
        <v>0.97205273069679854</v>
      </c>
      <c r="V25" s="27"/>
      <c r="W25" s="27">
        <f>SUM(W46:W47)</f>
        <v>11425</v>
      </c>
      <c r="X25" s="27">
        <f>SUM(X46:X47)</f>
        <v>18488</v>
      </c>
      <c r="Y25" s="27">
        <f>SUM(Y46:Y47)</f>
        <v>6975</v>
      </c>
      <c r="Z25" s="27">
        <f>SUM(Z46:Z47)</f>
        <v>1915</v>
      </c>
      <c r="AA25" s="27">
        <f>SUM(AA46:AA47)</f>
        <v>5190</v>
      </c>
      <c r="AB25" s="73">
        <f>IFERROR(SUM(W25:X25)/SUM(W25:Z25),"-")</f>
        <v>0.77089400304100197</v>
      </c>
      <c r="AC25" s="27"/>
      <c r="AD25" s="27">
        <f t="shared" ref="AD25:AI25" si="59">SUM(AD46:AD47)</f>
        <v>7699</v>
      </c>
      <c r="AE25" s="27">
        <f t="shared" si="59"/>
        <v>9481</v>
      </c>
      <c r="AF25" s="27">
        <f t="shared" si="59"/>
        <v>15144</v>
      </c>
      <c r="AG25" s="27">
        <f t="shared" si="59"/>
        <v>6028</v>
      </c>
      <c r="AH25" s="27">
        <f t="shared" si="59"/>
        <v>3111</v>
      </c>
      <c r="AI25" s="27">
        <f t="shared" si="59"/>
        <v>2568</v>
      </c>
      <c r="AJ25" s="73">
        <f>IFERROR(AD25/SUM($AD25:$AH25),"-")</f>
        <v>0.18568362154209778</v>
      </c>
      <c r="AK25" s="73">
        <f>IFERROR(AE25/SUM($AD25:$AH25),"-")</f>
        <v>0.2286616983816897</v>
      </c>
      <c r="AL25" s="51">
        <f>IFERROR(AF25/SUM($AD25:$AH25),"-")</f>
        <v>0.36524129947181827</v>
      </c>
      <c r="AM25" s="51">
        <f>IFERROR(AG25/SUM($AD25:$AH25),"-")</f>
        <v>0.14538263029689119</v>
      </c>
      <c r="AN25" s="51">
        <f>IFERROR(AH25/SUM($AD25:$AH25),"-")</f>
        <v>7.5030750307503072E-2</v>
      </c>
      <c r="AO25" s="27"/>
      <c r="AP25" s="27">
        <f>SUM(AP46:AP47)</f>
        <v>27560</v>
      </c>
      <c r="AQ25" s="27">
        <f>SUM(AQ46:AQ47)</f>
        <v>7638</v>
      </c>
      <c r="AR25" s="27">
        <f>SUM(AR46:AR47)</f>
        <v>2340</v>
      </c>
      <c r="AS25" s="27">
        <f>SUM(AS46:AS47)</f>
        <v>2256</v>
      </c>
      <c r="AT25" s="27">
        <f>SUM(AT46:AT47)</f>
        <v>4199</v>
      </c>
      <c r="AU25" s="73">
        <f>IFERROR(SUM(AP25:AQ25)/SUM(AP25:AS25),"-")</f>
        <v>0.88450520178921443</v>
      </c>
    </row>
    <row r="26" spans="1:47" s="7" customFormat="1" ht="12.75" customHeight="1" collapsed="1" x14ac:dyDescent="0.25">
      <c r="A26" s="66"/>
      <c r="B26" s="45" t="s">
        <v>674</v>
      </c>
      <c r="C26" s="28"/>
      <c r="D26" s="28"/>
      <c r="E26" s="36">
        <f>SUM(E48:E49)</f>
        <v>419337</v>
      </c>
      <c r="F26" s="36">
        <f>SUM(F48:F49)</f>
        <v>26906</v>
      </c>
      <c r="G26" s="36"/>
      <c r="H26" s="36">
        <f t="shared" ref="H26:AU26" si="60">SUM(H48:H49)</f>
        <v>15675</v>
      </c>
      <c r="I26" s="36">
        <f t="shared" si="60"/>
        <v>5227</v>
      </c>
      <c r="J26" s="36">
        <f t="shared" si="60"/>
        <v>1809</v>
      </c>
      <c r="K26" s="36">
        <f t="shared" si="60"/>
        <v>1607</v>
      </c>
      <c r="L26" s="36">
        <f t="shared" si="60"/>
        <v>2050</v>
      </c>
      <c r="M26" s="36">
        <f t="shared" si="60"/>
        <v>0</v>
      </c>
      <c r="N26" s="36">
        <f t="shared" si="60"/>
        <v>538</v>
      </c>
      <c r="O26" s="71">
        <f t="shared" si="60"/>
        <v>0.79270327669902918</v>
      </c>
      <c r="P26" s="36"/>
      <c r="Q26" s="36">
        <f t="shared" si="60"/>
        <v>0</v>
      </c>
      <c r="R26" s="36">
        <f t="shared" si="60"/>
        <v>0</v>
      </c>
      <c r="S26" s="36">
        <f t="shared" si="60"/>
        <v>0</v>
      </c>
      <c r="T26" s="36">
        <f t="shared" si="60"/>
        <v>0</v>
      </c>
      <c r="U26" s="36">
        <f t="shared" si="60"/>
        <v>0</v>
      </c>
      <c r="V26" s="36"/>
      <c r="W26" s="36">
        <f t="shared" si="60"/>
        <v>0</v>
      </c>
      <c r="X26" s="36">
        <f t="shared" si="60"/>
        <v>0</v>
      </c>
      <c r="Y26" s="36">
        <f t="shared" si="60"/>
        <v>0</v>
      </c>
      <c r="Z26" s="36">
        <f t="shared" si="60"/>
        <v>0</v>
      </c>
      <c r="AA26" s="36">
        <f t="shared" si="60"/>
        <v>0</v>
      </c>
      <c r="AB26" s="36">
        <f t="shared" si="60"/>
        <v>0</v>
      </c>
      <c r="AC26" s="36"/>
      <c r="AD26" s="36">
        <f t="shared" si="60"/>
        <v>4440</v>
      </c>
      <c r="AE26" s="36">
        <f t="shared" si="60"/>
        <v>6476</v>
      </c>
      <c r="AF26" s="36">
        <f t="shared" si="60"/>
        <v>10100</v>
      </c>
      <c r="AG26" s="36">
        <f t="shared" si="60"/>
        <v>2735</v>
      </c>
      <c r="AH26" s="36">
        <f t="shared" si="60"/>
        <v>1753</v>
      </c>
      <c r="AI26" s="36">
        <f t="shared" si="60"/>
        <v>1402</v>
      </c>
      <c r="AJ26" s="73">
        <f t="shared" si="60"/>
        <v>0.17409033877038896</v>
      </c>
      <c r="AK26" s="73">
        <f t="shared" si="60"/>
        <v>0.25392095357590966</v>
      </c>
      <c r="AL26" s="51">
        <f t="shared" si="60"/>
        <v>0.3960163111668758</v>
      </c>
      <c r="AM26" s="51">
        <f t="shared" si="60"/>
        <v>0.10723808030112923</v>
      </c>
      <c r="AN26" s="51">
        <f t="shared" si="60"/>
        <v>6.8734316185696365E-2</v>
      </c>
      <c r="AO26" s="36"/>
      <c r="AP26" s="36">
        <f t="shared" si="60"/>
        <v>0</v>
      </c>
      <c r="AQ26" s="36">
        <f t="shared" si="60"/>
        <v>0</v>
      </c>
      <c r="AR26" s="36">
        <f t="shared" si="60"/>
        <v>0</v>
      </c>
      <c r="AS26" s="36">
        <f t="shared" si="60"/>
        <v>0</v>
      </c>
      <c r="AT26" s="36">
        <f t="shared" si="60"/>
        <v>0</v>
      </c>
      <c r="AU26" s="36">
        <f t="shared" si="60"/>
        <v>0</v>
      </c>
    </row>
    <row r="27" spans="1:47" s="68" customFormat="1" ht="7.8" x14ac:dyDescent="0.15">
      <c r="A27" s="67"/>
      <c r="B27" s="60"/>
      <c r="C27" s="61"/>
      <c r="D27" s="61"/>
      <c r="E27" s="62"/>
      <c r="F27" s="62"/>
      <c r="G27" s="62"/>
      <c r="H27" s="62"/>
      <c r="I27" s="62"/>
      <c r="J27" s="62"/>
      <c r="K27" s="62"/>
      <c r="L27" s="62"/>
      <c r="M27" s="62"/>
      <c r="N27" s="62"/>
      <c r="O27" s="72"/>
      <c r="P27" s="64"/>
      <c r="Q27" s="64"/>
      <c r="R27" s="64"/>
      <c r="S27" s="64"/>
      <c r="T27" s="64"/>
      <c r="U27" s="74"/>
      <c r="V27" s="64"/>
      <c r="W27" s="64"/>
      <c r="X27" s="64"/>
      <c r="Y27" s="64"/>
      <c r="Z27" s="64"/>
      <c r="AA27" s="64"/>
      <c r="AB27" s="74"/>
      <c r="AC27" s="64"/>
      <c r="AD27" s="64"/>
      <c r="AE27" s="64"/>
      <c r="AF27" s="64"/>
      <c r="AG27" s="64"/>
      <c r="AH27" s="64"/>
      <c r="AI27" s="64"/>
      <c r="AJ27" s="74"/>
      <c r="AK27" s="74"/>
      <c r="AL27" s="63"/>
      <c r="AM27" s="63"/>
      <c r="AN27" s="63"/>
      <c r="AO27" s="64"/>
      <c r="AP27" s="64"/>
      <c r="AQ27" s="64"/>
      <c r="AR27" s="64"/>
      <c r="AS27" s="64"/>
      <c r="AT27" s="64"/>
      <c r="AU27" s="74"/>
    </row>
    <row r="28" spans="1:47" s="7" customFormat="1" collapsed="1" x14ac:dyDescent="0.25">
      <c r="A28" s="69">
        <v>40816</v>
      </c>
      <c r="B28" s="45" t="s">
        <v>417</v>
      </c>
      <c r="C28" s="28"/>
      <c r="D28" s="28"/>
      <c r="E28" s="27">
        <f>IF(MATCH($B$1,Raw!$AL$1:$AL$779,0)&lt;$B$2,IFERROR(VLOOKUP($B$1&amp;$A28,Raw!$A$3:$AJ$9767,MATCH(E$6,Raw!$A$1:$AJ$1,0),0),"-"),SUMIFS(INDEX(Raw!$G$3:$AJ$1006,,MATCH(E$6,Raw!$G$1:$AJ$1,0)),Raw!$D$3:$D$1006,$A28,Raw!$C$3:$C$1006,$B$1))</f>
        <v>0</v>
      </c>
      <c r="F28" s="27">
        <f>IF(MATCH($B$1,Raw!$AL$1:$AL$779,0)&lt;$B$2,IFERROR(VLOOKUP($B$1&amp;$A28,Raw!$A$3:$AJ$9767,MATCH(F$6,Raw!$A$1:$AJ$1,0),0),"-"),SUMIFS(INDEX(Raw!$G$3:$AJ$1006,,MATCH(F$6,Raw!$G$1:$AJ$1,0)),Raw!$D$3:$D$1006,$A28,Raw!$C$3:$C$1006,$B$1))</f>
        <v>2098</v>
      </c>
      <c r="G28" s="27"/>
      <c r="H28" s="27">
        <f>IF(MATCH($B$1,Raw!$AL$1:$AL$779,0)&lt;$B$2,IFERROR(VLOOKUP($B$1&amp;$A28,Raw!$A$3:$AJ$9767,MATCH(H$6,Raw!$A$1:$AJ$1,0),0),"-"),SUMIFS(INDEX(Raw!$G$3:$AJ$1006,,MATCH(H$6,Raw!$G$1:$AJ$1,0)),Raw!$D$3:$D$1006,$A28,Raw!$C$3:$C$1006,$B$1))</f>
        <v>1497</v>
      </c>
      <c r="I28" s="27">
        <f>IF(MATCH($B$1,Raw!$AL$1:$AL$779,0)&lt;$B$2,IFERROR(VLOOKUP($B$1&amp;$A28,Raw!$A$3:$AJ$9767,MATCH(I$6,Raw!$A$1:$AJ$1,0),0),"-"),SUMIFS(INDEX(Raw!$G$3:$AJ$1006,,MATCH(I$6,Raw!$G$1:$AJ$1,0)),Raw!$D$3:$D$1006,$A28,Raw!$C$3:$C$1006,$B$1))</f>
        <v>404</v>
      </c>
      <c r="J28" s="27">
        <f>IF(MATCH($B$1,Raw!$AL$1:$AL$779,0)&lt;$B$2,IFERROR(VLOOKUP($B$1&amp;$A28,Raw!$A$3:$AJ$9767,MATCH(J$6,Raw!$A$1:$AJ$1,0),0),"-"),SUMIFS(INDEX(Raw!$G$3:$AJ$1006,,MATCH(J$6,Raw!$G$1:$AJ$1,0)),Raw!$D$3:$D$1006,$A28,Raw!$C$3:$C$1006,$B$1))</f>
        <v>72</v>
      </c>
      <c r="K28" s="27">
        <f>IF(MATCH($B$1,Raw!$AL$1:$AL$779,0)&lt;$B$2,IFERROR(VLOOKUP($B$1&amp;$A28,Raw!$A$3:$AJ$9767,MATCH(K$6,Raw!$A$1:$AJ$1,0),0),"-"),SUMIFS(INDEX(Raw!$G$3:$AJ$1006,,MATCH(K$6,Raw!$G$1:$AJ$1,0)),Raw!$D$3:$D$1006,$A28,Raw!$C$3:$C$1006,$B$1))</f>
        <v>0</v>
      </c>
      <c r="L28" s="27">
        <f>IF(MATCH($B$1,Raw!$AL$1:$AL$779,0)&lt;$B$2,IFERROR(VLOOKUP($B$1&amp;$A28,Raw!$A$3:$AJ$9767,MATCH(L$6,Raw!$A$1:$AJ$1,0),0),"-"),SUMIFS(INDEX(Raw!$G$3:$AJ$1006,,MATCH(L$6,Raw!$G$1:$AJ$1,0)),Raw!$D$3:$D$1006,$A28,Raw!$C$3:$C$1006,$B$1))</f>
        <v>0</v>
      </c>
      <c r="M28" s="27">
        <f>IF(MATCH($B$1,Raw!$AL$1:$AL$779,0)&lt;$B$2,IFERROR(VLOOKUP($B$1&amp;$A28,Raw!$A$3:$AJ$9767,MATCH(M$6,Raw!$A$1:$AJ$1,0),0),"-"),SUMIFS(INDEX(Raw!$G$3:$AJ$1006,,MATCH(M$6,Raw!$G$1:$AJ$1,0)),Raw!$D$3:$D$1006,$A28,Raw!$C$3:$C$1006,$B$1))</f>
        <v>87</v>
      </c>
      <c r="N28" s="27">
        <f>IF(MATCH($B$1,Raw!$AL$1:$AL$779,0)&lt;$B$2,IFERROR(VLOOKUP($B$1&amp;$A28,Raw!$A$3:$AJ$9767,MATCH(N$6,Raw!$A$1:$AJ$1,0),0),"-"),SUMIFS(INDEX(Raw!$G$3:$AJ$1006,,MATCH(N$6,Raw!$G$1:$AJ$1,0)),Raw!$D$3:$D$1006,$A28,Raw!$C$3:$C$1006,$B$1))</f>
        <v>38</v>
      </c>
      <c r="O28" s="71">
        <f>IFERROR(SUM(H28:I28)/SUM(H28:M28),"-")</f>
        <v>0.92281553398058247</v>
      </c>
      <c r="P28" s="27"/>
      <c r="Q28" s="27">
        <f>IF(MATCH($B$1,Raw!$AL$1:$AL$779,0)&lt;$B$2,IFERROR(VLOOKUP($B$1&amp;$A28,Raw!$A$3:$AJ$9767,MATCH(Q$6,Raw!$A$1:$AJ$1,0),0),"-"),SUMIFS(INDEX(Raw!$G$3:$AJ$1006,,MATCH(Q$6,Raw!$G$1:$AJ$1,0)),Raw!$D$3:$D$1006,$A28,Raw!$C$3:$C$1006,$B$1))</f>
        <v>1694</v>
      </c>
      <c r="R28" s="27">
        <f>IF(MATCH($B$1,Raw!$AL$1:$AL$779,0)&lt;$B$2,IFERROR(VLOOKUP($B$1&amp;$A28,Raw!$A$3:$AJ$9767,MATCH(R$6,Raw!$A$1:$AJ$1,0),0),"-"),SUMIFS(INDEX(Raw!$G$3:$AJ$1006,,MATCH(R$6,Raw!$G$1:$AJ$1,0)),Raw!$D$3:$D$1006,$A28,Raw!$C$3:$C$1006,$B$1))</f>
        <v>220</v>
      </c>
      <c r="S28" s="27">
        <f>IF(MATCH($B$1,Raw!$AL$1:$AL$779,0)&lt;$B$2,IFERROR(VLOOKUP($B$1&amp;$A28,Raw!$A$3:$AJ$9767,MATCH(S$6,Raw!$A$1:$AJ$1,0),0),"-"),SUMIFS(INDEX(Raw!$G$3:$AJ$1006,,MATCH(S$6,Raw!$G$1:$AJ$1,0)),Raw!$D$3:$D$1006,$A28,Raw!$C$3:$C$1006,$B$1))</f>
        <v>65</v>
      </c>
      <c r="T28" s="27">
        <f>IF(MATCH($B$1,Raw!$AL$1:$AL$779,0)&lt;$B$2,IFERROR(VLOOKUP($B$1&amp;$A28,Raw!$A$3:$AJ$9767,MATCH(T$6,Raw!$A$1:$AJ$1,0),0),"-"),SUMIFS(INDEX(Raw!$G$3:$AJ$1006,,MATCH(T$6,Raw!$G$1:$AJ$1,0)),Raw!$D$3:$D$1006,$A28,Raw!$C$3:$C$1006,$B$1))</f>
        <v>119</v>
      </c>
      <c r="U28" s="73">
        <f>IFERROR(SUM(Q28:R28)/SUM(Q28:S28),"-")</f>
        <v>0.96715512885295607</v>
      </c>
      <c r="V28" s="27"/>
      <c r="W28" s="27">
        <f>IF(MATCH($B$1,Raw!$AL$1:$AL$779,0)&lt;$B$2,IFERROR(VLOOKUP($B$1&amp;$A28,Raw!$A$3:$AJ$9767,MATCH(W$6,Raw!$A$1:$AJ$1,0),0),"-"),SUMIFS(INDEX(Raw!$G$3:$AJ$1006,,MATCH(W$6,Raw!$G$1:$AJ$1,0)),Raw!$D$3:$D$1006,$A28,Raw!$C$3:$C$1006,$B$1))</f>
        <v>617</v>
      </c>
      <c r="X28" s="27">
        <f>IF(MATCH($B$1,Raw!$AL$1:$AL$779,0)&lt;$B$2,IFERROR(VLOOKUP($B$1&amp;$A28,Raw!$A$3:$AJ$9767,MATCH(X$6,Raw!$A$1:$AJ$1,0),0),"-"),SUMIFS(INDEX(Raw!$G$3:$AJ$1006,,MATCH(X$6,Raw!$G$1:$AJ$1,0)),Raw!$D$3:$D$1006,$A28,Raw!$C$3:$C$1006,$B$1))</f>
        <v>1031</v>
      </c>
      <c r="Y28" s="27">
        <f>IF(MATCH($B$1,Raw!$AL$1:$AL$779,0)&lt;$B$2,IFERROR(VLOOKUP($B$1&amp;$A28,Raw!$A$3:$AJ$9767,MATCH(Y$6,Raw!$A$1:$AJ$1,0),0),"-"),SUMIFS(INDEX(Raw!$G$3:$AJ$1006,,MATCH(Y$6,Raw!$G$1:$AJ$1,0)),Raw!$D$3:$D$1006,$A28,Raw!$C$3:$C$1006,$B$1))</f>
        <v>258</v>
      </c>
      <c r="Z28" s="27">
        <f>IF(MATCH($B$1,Raw!$AL$1:$AL$779,0)&lt;$B$2,IFERROR(VLOOKUP($B$1&amp;$A28,Raw!$A$3:$AJ$9767,MATCH(Z$6,Raw!$A$1:$AJ$1,0),0),"-"),SUMIFS(INDEX(Raw!$G$3:$AJ$1006,,MATCH(Z$6,Raw!$G$1:$AJ$1,0)),Raw!$D$3:$D$1006,$A28,Raw!$C$3:$C$1006,$B$1))</f>
        <v>70</v>
      </c>
      <c r="AA28" s="27">
        <f>IF(MATCH($B$1,Raw!$AL$1:$AL$779,0)&lt;$B$2,IFERROR(VLOOKUP($B$1&amp;$A28,Raw!$A$3:$AJ$9767,MATCH(AA$6,Raw!$A$1:$AJ$1,0),0),"-"),SUMIFS(INDEX(Raw!$G$3:$AJ$1006,,MATCH(AA$6,Raw!$G$1:$AJ$1,0)),Raw!$D$3:$D$1006,$A28,Raw!$C$3:$C$1006,$B$1))</f>
        <v>122</v>
      </c>
      <c r="AB28" s="73">
        <f>IFERROR(SUM(W28:X28)/SUM(W28:Z28),"-")</f>
        <v>0.83400809716599189</v>
      </c>
      <c r="AC28" s="27"/>
      <c r="AD28" s="27">
        <f>IF(MATCH($B$1,Raw!$AL$1:$AL$779,0)&lt;$B$2,IFERROR(VLOOKUP($B$1&amp;$A28,Raw!$A$3:$AJ$9767,MATCH(AD$6,Raw!$A$1:$AJ$1,0),0),"-"),SUMIFS(INDEX(Raw!$G$3:$AJ$1006,,MATCH(AD$6,Raw!$G$1:$AJ$1,0)),Raw!$D$3:$D$1006,$A28,Raw!$C$3:$C$1006,$B$1))</f>
        <v>366</v>
      </c>
      <c r="AE28" s="27">
        <f>IF(MATCH($B$1,Raw!$AL$1:$AL$779,0)&lt;$B$2,IFERROR(VLOOKUP($B$1&amp;$A28,Raw!$A$3:$AJ$9767,MATCH(AE$6,Raw!$A$1:$AJ$1,0),0),"-"),SUMIFS(INDEX(Raw!$G$3:$AJ$1006,,MATCH(AE$6,Raw!$G$1:$AJ$1,0)),Raw!$D$3:$D$1006,$A28,Raw!$C$3:$C$1006,$B$1))</f>
        <v>380</v>
      </c>
      <c r="AF28" s="27">
        <f>IF(MATCH($B$1,Raw!$AL$1:$AL$779,0)&lt;$B$2,IFERROR(VLOOKUP($B$1&amp;$A28,Raw!$A$3:$AJ$9767,MATCH(AF$6,Raw!$A$1:$AJ$1,0),0),"-"),SUMIFS(INDEX(Raw!$G$3:$AJ$1006,,MATCH(AF$6,Raw!$G$1:$AJ$1,0)),Raw!$D$3:$D$1006,$A28,Raw!$C$3:$C$1006,$B$1))</f>
        <v>1625</v>
      </c>
      <c r="AG28" s="27">
        <f>IF(MATCH($B$1,Raw!$AL$1:$AL$779,0)&lt;$B$2,IFERROR(VLOOKUP($B$1&amp;$A28,Raw!$A$3:$AJ$9767,MATCH(AG$6,Raw!$A$1:$AJ$1,0),0),"-"),SUMIFS(INDEX(Raw!$G$3:$AJ$1006,,MATCH(AG$6,Raw!$G$1:$AJ$1,0)),Raw!$D$3:$D$1006,$A28,Raw!$C$3:$C$1006,$B$1))</f>
        <v>46</v>
      </c>
      <c r="AH28" s="27">
        <f>IF(MATCH($B$1,Raw!$AL$1:$AL$779,0)&lt;$B$2,IFERROR(VLOOKUP($B$1&amp;$A28,Raw!$A$3:$AJ$9767,MATCH(AH$6,Raw!$A$1:$AJ$1,0),0),"-"),SUMIFS(INDEX(Raw!$G$3:$AJ$1006,,MATCH(AH$6,Raw!$G$1:$AJ$1,0)),Raw!$D$3:$D$1006,$A28,Raw!$C$3:$C$1006,$B$1))</f>
        <v>37</v>
      </c>
      <c r="AI28" s="27">
        <f>IF(MATCH($B$1,Raw!$AL$1:$AL$779,0)&lt;$B$2,IFERROR(VLOOKUP($B$1&amp;$A28,Raw!$A$3:$AJ$9767,MATCH(AI$6,Raw!$A$1:$AJ$1,0),0),"-"),SUMIFS(INDEX(Raw!$G$3:$AJ$1006,,MATCH(AI$6,Raw!$G$1:$AJ$1,0)),Raw!$D$3:$D$1006,$A28,Raw!$C$3:$C$1006,$B$1))</f>
        <v>0</v>
      </c>
      <c r="AJ28" s="73">
        <f>IFERROR(AD28/SUM($AD28:$AH28),"-")</f>
        <v>0.1491442542787286</v>
      </c>
      <c r="AK28" s="73">
        <f t="shared" ref="AK28:AK43" si="61">IFERROR(AE28/SUM($AD28:$AH28),"-")</f>
        <v>0.15484922575387122</v>
      </c>
      <c r="AL28" s="51">
        <f t="shared" ref="AL28:AL43" si="62">IFERROR(AF28/SUM($AD28:$AH28),"-")</f>
        <v>0.66218418907905463</v>
      </c>
      <c r="AM28" s="51">
        <f t="shared" ref="AM28:AM43" si="63">IFERROR(AG28/SUM($AD28:$AH28),"-")</f>
        <v>1.8744906275468622E-2</v>
      </c>
      <c r="AN28" s="51">
        <f t="shared" ref="AN28:AN43" si="64">IFERROR(AH28/SUM($AD28:$AH28),"-")</f>
        <v>1.5077424612876936E-2</v>
      </c>
      <c r="AO28" s="27"/>
      <c r="AP28" s="27">
        <f>IF(MATCH($B$1,Raw!$AL$1:$AL$779,0)&lt;$B$2,IFERROR(VLOOKUP($B$1&amp;$A28,Raw!$A$3:$AJ$9767,MATCH(AP$6,Raw!$A$1:$AJ$1,0),0),"-"),SUMIFS(INDEX(Raw!$G$3:$AJ$1006,,MATCH(AP$6,Raw!$G$1:$AJ$1,0)),Raw!$D$3:$D$1006,$A28,Raw!$C$3:$C$1006,$B$1))</f>
        <v>0</v>
      </c>
      <c r="AQ28" s="27">
        <f>IF(MATCH($B$1,Raw!$AL$1:$AL$779,0)&lt;$B$2,IFERROR(VLOOKUP($B$1&amp;$A28,Raw!$A$3:$AJ$9767,MATCH(AQ$6,Raw!$A$1:$AJ$1,0),0),"-"),SUMIFS(INDEX(Raw!$G$3:$AJ$1006,,MATCH(AQ$6,Raw!$G$1:$AJ$1,0)),Raw!$D$3:$D$1006,$A28,Raw!$C$3:$C$1006,$B$1))</f>
        <v>0</v>
      </c>
      <c r="AR28" s="27">
        <f>IF(MATCH($B$1,Raw!$AL$1:$AL$779,0)&lt;$B$2,IFERROR(VLOOKUP($B$1&amp;$A28,Raw!$A$3:$AJ$9767,MATCH(AR$6,Raw!$A$1:$AJ$1,0),0),"-"),SUMIFS(INDEX(Raw!$G$3:$AJ$1006,,MATCH(AR$6,Raw!$G$1:$AJ$1,0)),Raw!$D$3:$D$1006,$A28,Raw!$C$3:$C$1006,$B$1))</f>
        <v>0</v>
      </c>
      <c r="AS28" s="27">
        <f>IF(MATCH($B$1,Raw!$AL$1:$AL$779,0)&lt;$B$2,IFERROR(VLOOKUP($B$1&amp;$A28,Raw!$A$3:$AJ$9767,MATCH(AS$6,Raw!$A$1:$AJ$1,0),0),"-"),SUMIFS(INDEX(Raw!$G$3:$AJ$1006,,MATCH(AS$6,Raw!$G$1:$AJ$1,0)),Raw!$D$3:$D$1006,$A28,Raw!$C$3:$C$1006,$B$1))</f>
        <v>0</v>
      </c>
      <c r="AT28" s="27">
        <f>IF(MATCH($B$1,Raw!$AL$1:$AL$779,0)&lt;$B$2,IFERROR(VLOOKUP($B$1&amp;$A28,Raw!$A$3:$AJ$9767,MATCH(AT$6,Raw!$A$1:$AJ$1,0),0),"-"),SUMIFS(INDEX(Raw!$G$3:$AJ$1006,,MATCH(AT$6,Raw!$G$1:$AJ$1,0)),Raw!$D$3:$D$1006,$A28,Raw!$C$3:$C$1006,$B$1))</f>
        <v>0</v>
      </c>
      <c r="AU28" s="73" t="str">
        <f>IFERROR(SUM(AP28:AQ28)/SUM(AP28:AS28),"-")</f>
        <v>-</v>
      </c>
    </row>
    <row r="29" spans="1:47" s="7" customFormat="1" collapsed="1" x14ac:dyDescent="0.25">
      <c r="A29" s="69">
        <f>DATE(YEAR(A28),MONTH(A28)+7,1)-1</f>
        <v>40999</v>
      </c>
      <c r="B29" s="45" t="s">
        <v>416</v>
      </c>
      <c r="C29" s="28"/>
      <c r="D29" s="28"/>
      <c r="E29" s="27">
        <f>IF(MATCH($B$1,Raw!$AL$1:$AL$779,0)&lt;$B$2,IFERROR(VLOOKUP($B$1&amp;$A29,Raw!$A$3:$AJ$9767,MATCH(E$6,Raw!$A$1:$AJ$1,0),0),"-"),SUMIFS(INDEX(Raw!$G$3:$AJ$1006,,MATCH(E$6,Raw!$G$1:$AJ$1,0)),Raw!$D$3:$D$1006,$A29,Raw!$C$3:$C$1006,$B$1))</f>
        <v>0</v>
      </c>
      <c r="F29" s="27">
        <f>IF(MATCH($B$1,Raw!$AL$1:$AL$779,0)&lt;$B$2,IFERROR(VLOOKUP($B$1&amp;$A29,Raw!$A$3:$AJ$9767,MATCH(F$6,Raw!$A$1:$AJ$1,0),0),"-"),SUMIFS(INDEX(Raw!$G$3:$AJ$1006,,MATCH(F$6,Raw!$G$1:$AJ$1,0)),Raw!$D$3:$D$1006,$A29,Raw!$C$3:$C$1006,$B$1))</f>
        <v>2085</v>
      </c>
      <c r="G29" s="27"/>
      <c r="H29" s="27">
        <f>IF(MATCH($B$1,Raw!$AL$1:$AL$779,0)&lt;$B$2,IFERROR(VLOOKUP($B$1&amp;$A29,Raw!$A$3:$AJ$9767,MATCH(H$6,Raw!$A$1:$AJ$1,0),0),"-"),SUMIFS(INDEX(Raw!$G$3:$AJ$1006,,MATCH(H$6,Raw!$G$1:$AJ$1,0)),Raw!$D$3:$D$1006,$A29,Raw!$C$3:$C$1006,$B$1))</f>
        <v>1498</v>
      </c>
      <c r="I29" s="27">
        <f>IF(MATCH($B$1,Raw!$AL$1:$AL$779,0)&lt;$B$2,IFERROR(VLOOKUP($B$1&amp;$A29,Raw!$A$3:$AJ$9767,MATCH(I$6,Raw!$A$1:$AJ$1,0),0),"-"),SUMIFS(INDEX(Raw!$G$3:$AJ$1006,,MATCH(I$6,Raw!$G$1:$AJ$1,0)),Raw!$D$3:$D$1006,$A29,Raw!$C$3:$C$1006,$B$1))</f>
        <v>362</v>
      </c>
      <c r="J29" s="27">
        <f>IF(MATCH($B$1,Raw!$AL$1:$AL$779,0)&lt;$B$2,IFERROR(VLOOKUP($B$1&amp;$A29,Raw!$A$3:$AJ$9767,MATCH(J$6,Raw!$A$1:$AJ$1,0),0),"-"),SUMIFS(INDEX(Raw!$G$3:$AJ$1006,,MATCH(J$6,Raw!$G$1:$AJ$1,0)),Raw!$D$3:$D$1006,$A29,Raw!$C$3:$C$1006,$B$1))</f>
        <v>87</v>
      </c>
      <c r="K29" s="27">
        <f>IF(MATCH($B$1,Raw!$AL$1:$AL$779,0)&lt;$B$2,IFERROR(VLOOKUP($B$1&amp;$A29,Raw!$A$3:$AJ$9767,MATCH(K$6,Raw!$A$1:$AJ$1,0),0),"-"),SUMIFS(INDEX(Raw!$G$3:$AJ$1006,,MATCH(K$6,Raw!$G$1:$AJ$1,0)),Raw!$D$3:$D$1006,$A29,Raw!$C$3:$C$1006,$B$1))</f>
        <v>0</v>
      </c>
      <c r="L29" s="27">
        <f>IF(MATCH($B$1,Raw!$AL$1:$AL$779,0)&lt;$B$2,IFERROR(VLOOKUP($B$1&amp;$A29,Raw!$A$3:$AJ$9767,MATCH(L$6,Raw!$A$1:$AJ$1,0),0),"-"),SUMIFS(INDEX(Raw!$G$3:$AJ$1006,,MATCH(L$6,Raw!$G$1:$AJ$1,0)),Raw!$D$3:$D$1006,$A29,Raw!$C$3:$C$1006,$B$1))</f>
        <v>0</v>
      </c>
      <c r="M29" s="27">
        <f>IF(MATCH($B$1,Raw!$AL$1:$AL$779,0)&lt;$B$2,IFERROR(VLOOKUP($B$1&amp;$A29,Raw!$A$3:$AJ$9767,MATCH(M$6,Raw!$A$1:$AJ$1,0),0),"-"),SUMIFS(INDEX(Raw!$G$3:$AJ$1006,,MATCH(M$6,Raw!$G$1:$AJ$1,0)),Raw!$D$3:$D$1006,$A29,Raw!$C$3:$C$1006,$B$1))</f>
        <v>87</v>
      </c>
      <c r="N29" s="27">
        <f>IF(MATCH($B$1,Raw!$AL$1:$AL$779,0)&lt;$B$2,IFERROR(VLOOKUP($B$1&amp;$A29,Raw!$A$3:$AJ$9767,MATCH(N$6,Raw!$A$1:$AJ$1,0),0),"-"),SUMIFS(INDEX(Raw!$G$3:$AJ$1006,,MATCH(N$6,Raw!$G$1:$AJ$1,0)),Raw!$D$3:$D$1006,$A29,Raw!$C$3:$C$1006,$B$1))</f>
        <v>46</v>
      </c>
      <c r="O29" s="71">
        <f t="shared" ref="O29:O43" si="65">IFERROR(SUM(H29:I29)/SUM(H29:M29),"-")</f>
        <v>0.91445427728613571</v>
      </c>
      <c r="P29" s="27"/>
      <c r="Q29" s="27">
        <f>IF(MATCH($B$1,Raw!$AL$1:$AL$779,0)&lt;$B$2,IFERROR(VLOOKUP($B$1&amp;$A29,Raw!$A$3:$AJ$9767,MATCH(Q$6,Raw!$A$1:$AJ$1,0),0),"-"),SUMIFS(INDEX(Raw!$G$3:$AJ$1006,,MATCH(Q$6,Raw!$G$1:$AJ$1,0)),Raw!$D$3:$D$1006,$A29,Raw!$C$3:$C$1006,$B$1))</f>
        <v>1702</v>
      </c>
      <c r="R29" s="27">
        <f>IF(MATCH($B$1,Raw!$AL$1:$AL$779,0)&lt;$B$2,IFERROR(VLOOKUP($B$1&amp;$A29,Raw!$A$3:$AJ$9767,MATCH(R$6,Raw!$A$1:$AJ$1,0),0),"-"),SUMIFS(INDEX(Raw!$G$3:$AJ$1006,,MATCH(R$6,Raw!$G$1:$AJ$1,0)),Raw!$D$3:$D$1006,$A29,Raw!$C$3:$C$1006,$B$1))</f>
        <v>197</v>
      </c>
      <c r="S29" s="27">
        <f>IF(MATCH($B$1,Raw!$AL$1:$AL$779,0)&lt;$B$2,IFERROR(VLOOKUP($B$1&amp;$A29,Raw!$A$3:$AJ$9767,MATCH(S$6,Raw!$A$1:$AJ$1,0),0),"-"),SUMIFS(INDEX(Raw!$G$3:$AJ$1006,,MATCH(S$6,Raw!$G$1:$AJ$1,0)),Raw!$D$3:$D$1006,$A29,Raw!$C$3:$C$1006,$B$1))</f>
        <v>57</v>
      </c>
      <c r="T29" s="27">
        <f>IF(MATCH($B$1,Raw!$AL$1:$AL$779,0)&lt;$B$2,IFERROR(VLOOKUP($B$1&amp;$A29,Raw!$A$3:$AJ$9767,MATCH(T$6,Raw!$A$1:$AJ$1,0),0),"-"),SUMIFS(INDEX(Raw!$G$3:$AJ$1006,,MATCH(T$6,Raw!$G$1:$AJ$1,0)),Raw!$D$3:$D$1006,$A29,Raw!$C$3:$C$1006,$B$1))</f>
        <v>119</v>
      </c>
      <c r="U29" s="73">
        <f t="shared" ref="U29:U42" si="66">IFERROR(SUM(Q29:R29)/SUM(Q29:S29),"-")</f>
        <v>0.97085889570552142</v>
      </c>
      <c r="V29" s="27"/>
      <c r="W29" s="27">
        <f>IF(MATCH($B$1,Raw!$AL$1:$AL$779,0)&lt;$B$2,IFERROR(VLOOKUP($B$1&amp;$A29,Raw!$A$3:$AJ$9767,MATCH(W$6,Raw!$A$1:$AJ$1,0),0),"-"),SUMIFS(INDEX(Raw!$G$3:$AJ$1006,,MATCH(W$6,Raw!$G$1:$AJ$1,0)),Raw!$D$3:$D$1006,$A29,Raw!$C$3:$C$1006,$B$1))</f>
        <v>592</v>
      </c>
      <c r="X29" s="27">
        <f>IF(MATCH($B$1,Raw!$AL$1:$AL$779,0)&lt;$B$2,IFERROR(VLOOKUP($B$1&amp;$A29,Raw!$A$3:$AJ$9767,MATCH(X$6,Raw!$A$1:$AJ$1,0),0),"-"),SUMIFS(INDEX(Raw!$G$3:$AJ$1006,,MATCH(X$6,Raw!$G$1:$AJ$1,0)),Raw!$D$3:$D$1006,$A29,Raw!$C$3:$C$1006,$B$1))</f>
        <v>1058</v>
      </c>
      <c r="Y29" s="27">
        <f>IF(MATCH($B$1,Raw!$AL$1:$AL$779,0)&lt;$B$2,IFERROR(VLOOKUP($B$1&amp;$A29,Raw!$A$3:$AJ$9767,MATCH(Y$6,Raw!$A$1:$AJ$1,0),0),"-"),SUMIFS(INDEX(Raw!$G$3:$AJ$1006,,MATCH(Y$6,Raw!$G$1:$AJ$1,0)),Raw!$D$3:$D$1006,$A29,Raw!$C$3:$C$1006,$B$1))</f>
        <v>230</v>
      </c>
      <c r="Z29" s="27">
        <f>IF(MATCH($B$1,Raw!$AL$1:$AL$779,0)&lt;$B$2,IFERROR(VLOOKUP($B$1&amp;$A29,Raw!$A$3:$AJ$9767,MATCH(Z$6,Raw!$A$1:$AJ$1,0),0),"-"),SUMIFS(INDEX(Raw!$G$3:$AJ$1006,,MATCH(Z$6,Raw!$G$1:$AJ$1,0)),Raw!$D$3:$D$1006,$A29,Raw!$C$3:$C$1006,$B$1))</f>
        <v>81</v>
      </c>
      <c r="AA29" s="27">
        <f>IF(MATCH($B$1,Raw!$AL$1:$AL$779,0)&lt;$B$2,IFERROR(VLOOKUP($B$1&amp;$A29,Raw!$A$3:$AJ$9767,MATCH(AA$6,Raw!$A$1:$AJ$1,0),0),"-"),SUMIFS(INDEX(Raw!$G$3:$AJ$1006,,MATCH(AA$6,Raw!$G$1:$AJ$1,0)),Raw!$D$3:$D$1006,$A29,Raw!$C$3:$C$1006,$B$1))</f>
        <v>124</v>
      </c>
      <c r="AB29" s="73">
        <f t="shared" ref="AB29:AB42" si="67">IFERROR(SUM(W29:X29)/SUM(W29:Z29),"-")</f>
        <v>0.84140744518103006</v>
      </c>
      <c r="AC29" s="27"/>
      <c r="AD29" s="27">
        <f>IF(MATCH($B$1,Raw!$AL$1:$AL$779,0)&lt;$B$2,IFERROR(VLOOKUP($B$1&amp;$A29,Raw!$A$3:$AJ$9767,MATCH(AD$6,Raw!$A$1:$AJ$1,0),0),"-"),SUMIFS(INDEX(Raw!$G$3:$AJ$1006,,MATCH(AD$6,Raw!$G$1:$AJ$1,0)),Raw!$D$3:$D$1006,$A29,Raw!$C$3:$C$1006,$B$1))</f>
        <v>349</v>
      </c>
      <c r="AE29" s="27">
        <f>IF(MATCH($B$1,Raw!$AL$1:$AL$779,0)&lt;$B$2,IFERROR(VLOOKUP($B$1&amp;$A29,Raw!$A$3:$AJ$9767,MATCH(AE$6,Raw!$A$1:$AJ$1,0),0),"-"),SUMIFS(INDEX(Raw!$G$3:$AJ$1006,,MATCH(AE$6,Raw!$G$1:$AJ$1,0)),Raw!$D$3:$D$1006,$A29,Raw!$C$3:$C$1006,$B$1))</f>
        <v>389</v>
      </c>
      <c r="AF29" s="27">
        <f>IF(MATCH($B$1,Raw!$AL$1:$AL$779,0)&lt;$B$2,IFERROR(VLOOKUP($B$1&amp;$A29,Raw!$A$3:$AJ$9767,MATCH(AF$6,Raw!$A$1:$AJ$1,0),0),"-"),SUMIFS(INDEX(Raw!$G$3:$AJ$1006,,MATCH(AF$6,Raw!$G$1:$AJ$1,0)),Raw!$D$3:$D$1006,$A29,Raw!$C$3:$C$1006,$B$1))</f>
        <v>1263</v>
      </c>
      <c r="AG29" s="27">
        <f>IF(MATCH($B$1,Raw!$AL$1:$AL$779,0)&lt;$B$2,IFERROR(VLOOKUP($B$1&amp;$A29,Raw!$A$3:$AJ$9767,MATCH(AG$6,Raw!$A$1:$AJ$1,0),0),"-"),SUMIFS(INDEX(Raw!$G$3:$AJ$1006,,MATCH(AG$6,Raw!$G$1:$AJ$1,0)),Raw!$D$3:$D$1006,$A29,Raw!$C$3:$C$1006,$B$1))</f>
        <v>69</v>
      </c>
      <c r="AH29" s="27">
        <f>IF(MATCH($B$1,Raw!$AL$1:$AL$779,0)&lt;$B$2,IFERROR(VLOOKUP($B$1&amp;$A29,Raw!$A$3:$AJ$9767,MATCH(AH$6,Raw!$A$1:$AJ$1,0),0),"-"),SUMIFS(INDEX(Raw!$G$3:$AJ$1006,,MATCH(AH$6,Raw!$G$1:$AJ$1,0)),Raw!$D$3:$D$1006,$A29,Raw!$C$3:$C$1006,$B$1))</f>
        <v>47</v>
      </c>
      <c r="AI29" s="27">
        <f>IF(MATCH($B$1,Raw!$AL$1:$AL$779,0)&lt;$B$2,IFERROR(VLOOKUP($B$1&amp;$A29,Raw!$A$3:$AJ$9767,MATCH(AI$6,Raw!$A$1:$AJ$1,0),0),"-"),SUMIFS(INDEX(Raw!$G$3:$AJ$1006,,MATCH(AI$6,Raw!$G$1:$AJ$1,0)),Raw!$D$3:$D$1006,$A29,Raw!$C$3:$C$1006,$B$1))</f>
        <v>0</v>
      </c>
      <c r="AJ29" s="73">
        <f t="shared" ref="AJ29:AJ43" si="68">IFERROR(AD29/SUM($AD29:$AH29),"-")</f>
        <v>0.16485592820028341</v>
      </c>
      <c r="AK29" s="73">
        <f t="shared" si="61"/>
        <v>0.18375059045819556</v>
      </c>
      <c r="AL29" s="51">
        <f t="shared" si="62"/>
        <v>0.59659896079357577</v>
      </c>
      <c r="AM29" s="51">
        <f t="shared" si="63"/>
        <v>3.2593292394898443E-2</v>
      </c>
      <c r="AN29" s="51">
        <f t="shared" si="64"/>
        <v>2.2201228153046763E-2</v>
      </c>
      <c r="AO29" s="27"/>
      <c r="AP29" s="27">
        <f>IF(MATCH($B$1,Raw!$AL$1:$AL$779,0)&lt;$B$2,IFERROR(VLOOKUP($B$1&amp;$A29,Raw!$A$3:$AJ$9767,MATCH(AP$6,Raw!$A$1:$AJ$1,0),0),"-"),SUMIFS(INDEX(Raw!$G$3:$AJ$1006,,MATCH(AP$6,Raw!$G$1:$AJ$1,0)),Raw!$D$3:$D$1006,$A29,Raw!$C$3:$C$1006,$B$1))</f>
        <v>0</v>
      </c>
      <c r="AQ29" s="27">
        <f>IF(MATCH($B$1,Raw!$AL$1:$AL$779,0)&lt;$B$2,IFERROR(VLOOKUP($B$1&amp;$A29,Raw!$A$3:$AJ$9767,MATCH(AQ$6,Raw!$A$1:$AJ$1,0),0),"-"),SUMIFS(INDEX(Raw!$G$3:$AJ$1006,,MATCH(AQ$6,Raw!$G$1:$AJ$1,0)),Raw!$D$3:$D$1006,$A29,Raw!$C$3:$C$1006,$B$1))</f>
        <v>0</v>
      </c>
      <c r="AR29" s="27">
        <f>IF(MATCH($B$1,Raw!$AL$1:$AL$779,0)&lt;$B$2,IFERROR(VLOOKUP($B$1&amp;$A29,Raw!$A$3:$AJ$9767,MATCH(AR$6,Raw!$A$1:$AJ$1,0),0),"-"),SUMIFS(INDEX(Raw!$G$3:$AJ$1006,,MATCH(AR$6,Raw!$G$1:$AJ$1,0)),Raw!$D$3:$D$1006,$A29,Raw!$C$3:$C$1006,$B$1))</f>
        <v>0</v>
      </c>
      <c r="AS29" s="27">
        <f>IF(MATCH($B$1,Raw!$AL$1:$AL$779,0)&lt;$B$2,IFERROR(VLOOKUP($B$1&amp;$A29,Raw!$A$3:$AJ$9767,MATCH(AS$6,Raw!$A$1:$AJ$1,0),0),"-"),SUMIFS(INDEX(Raw!$G$3:$AJ$1006,,MATCH(AS$6,Raw!$G$1:$AJ$1,0)),Raw!$D$3:$D$1006,$A29,Raw!$C$3:$C$1006,$B$1))</f>
        <v>0</v>
      </c>
      <c r="AT29" s="27">
        <f>IF(MATCH($B$1,Raw!$AL$1:$AL$779,0)&lt;$B$2,IFERROR(VLOOKUP($B$1&amp;$A29,Raw!$A$3:$AJ$9767,MATCH(AT$6,Raw!$A$1:$AJ$1,0),0),"-"),SUMIFS(INDEX(Raw!$G$3:$AJ$1006,,MATCH(AT$6,Raw!$G$1:$AJ$1,0)),Raw!$D$3:$D$1006,$A29,Raw!$C$3:$C$1006,$B$1))</f>
        <v>0</v>
      </c>
      <c r="AU29" s="73" t="str">
        <f t="shared" ref="AU29:AU42" si="69">IFERROR(SUM(AP29:AQ29)/SUM(AP29:AS29),"-")</f>
        <v>-</v>
      </c>
    </row>
    <row r="30" spans="1:47" s="7" customFormat="1" collapsed="1" x14ac:dyDescent="0.25">
      <c r="A30" s="69">
        <f t="shared" ref="A30:A43" si="70">DATE(YEAR(A29),MONTH(A29)+7,1)-1</f>
        <v>41182</v>
      </c>
      <c r="B30" s="45" t="s">
        <v>418</v>
      </c>
      <c r="C30" s="28"/>
      <c r="D30" s="28"/>
      <c r="E30" s="27">
        <f>IF(MATCH($B$1,Raw!$AL$1:$AL$779,0)&lt;$B$2,IFERROR(VLOOKUP($B$1&amp;$A30,Raw!$A$3:$AJ$9767,MATCH(E$6,Raw!$A$1:$AJ$1,0),0),"-"),SUMIFS(INDEX(Raw!$G$3:$AJ$1006,,MATCH(E$6,Raw!$G$1:$AJ$1,0)),Raw!$D$3:$D$1006,$A30,Raw!$C$3:$C$1006,$B$1))</f>
        <v>0</v>
      </c>
      <c r="F30" s="27">
        <f>IF(MATCH($B$1,Raw!$AL$1:$AL$779,0)&lt;$B$2,IFERROR(VLOOKUP($B$1&amp;$A30,Raw!$A$3:$AJ$9767,MATCH(F$6,Raw!$A$1:$AJ$1,0),0),"-"),SUMIFS(INDEX(Raw!$G$3:$AJ$1006,,MATCH(F$6,Raw!$G$1:$AJ$1,0)),Raw!$D$3:$D$1006,$A30,Raw!$C$3:$C$1006,$B$1))</f>
        <v>1753</v>
      </c>
      <c r="G30" s="27"/>
      <c r="H30" s="27">
        <f>IF(MATCH($B$1,Raw!$AL$1:$AL$779,0)&lt;$B$2,IFERROR(VLOOKUP($B$1&amp;$A30,Raw!$A$3:$AJ$9767,MATCH(H$6,Raw!$A$1:$AJ$1,0),0),"-"),SUMIFS(INDEX(Raw!$G$3:$AJ$1006,,MATCH(H$6,Raw!$G$1:$AJ$1,0)),Raw!$D$3:$D$1006,$A30,Raw!$C$3:$C$1006,$B$1))</f>
        <v>1401</v>
      </c>
      <c r="I30" s="27">
        <f>IF(MATCH($B$1,Raw!$AL$1:$AL$779,0)&lt;$B$2,IFERROR(VLOOKUP($B$1&amp;$A30,Raw!$A$3:$AJ$9767,MATCH(I$6,Raw!$A$1:$AJ$1,0),0),"-"),SUMIFS(INDEX(Raw!$G$3:$AJ$1006,,MATCH(I$6,Raw!$G$1:$AJ$1,0)),Raw!$D$3:$D$1006,$A30,Raw!$C$3:$C$1006,$B$1))</f>
        <v>226</v>
      </c>
      <c r="J30" s="27">
        <f>IF(MATCH($B$1,Raw!$AL$1:$AL$779,0)&lt;$B$2,IFERROR(VLOOKUP($B$1&amp;$A30,Raw!$A$3:$AJ$9767,MATCH(J$6,Raw!$A$1:$AJ$1,0),0),"-"),SUMIFS(INDEX(Raw!$G$3:$AJ$1006,,MATCH(J$6,Raw!$G$1:$AJ$1,0)),Raw!$D$3:$D$1006,$A30,Raw!$C$3:$C$1006,$B$1))</f>
        <v>35</v>
      </c>
      <c r="K30" s="27">
        <f>IF(MATCH($B$1,Raw!$AL$1:$AL$779,0)&lt;$B$2,IFERROR(VLOOKUP($B$1&amp;$A30,Raw!$A$3:$AJ$9767,MATCH(K$6,Raw!$A$1:$AJ$1,0),0),"-"),SUMIFS(INDEX(Raw!$G$3:$AJ$1006,,MATCH(K$6,Raw!$G$1:$AJ$1,0)),Raw!$D$3:$D$1006,$A30,Raw!$C$3:$C$1006,$B$1))</f>
        <v>0</v>
      </c>
      <c r="L30" s="27">
        <f>IF(MATCH($B$1,Raw!$AL$1:$AL$779,0)&lt;$B$2,IFERROR(VLOOKUP($B$1&amp;$A30,Raw!$A$3:$AJ$9767,MATCH(L$6,Raw!$A$1:$AJ$1,0),0),"-"),SUMIFS(INDEX(Raw!$G$3:$AJ$1006,,MATCH(L$6,Raw!$G$1:$AJ$1,0)),Raw!$D$3:$D$1006,$A30,Raw!$C$3:$C$1006,$B$1))</f>
        <v>0</v>
      </c>
      <c r="M30" s="27">
        <f>IF(MATCH($B$1,Raw!$AL$1:$AL$779,0)&lt;$B$2,IFERROR(VLOOKUP($B$1&amp;$A30,Raw!$A$3:$AJ$9767,MATCH(M$6,Raw!$A$1:$AJ$1,0),0),"-"),SUMIFS(INDEX(Raw!$G$3:$AJ$1006,,MATCH(M$6,Raw!$G$1:$AJ$1,0)),Raw!$D$3:$D$1006,$A30,Raw!$C$3:$C$1006,$B$1))</f>
        <v>73</v>
      </c>
      <c r="N30" s="27">
        <f>IF(MATCH($B$1,Raw!$AL$1:$AL$779,0)&lt;$B$2,IFERROR(VLOOKUP($B$1&amp;$A30,Raw!$A$3:$AJ$9767,MATCH(N$6,Raw!$A$1:$AJ$1,0),0),"-"),SUMIFS(INDEX(Raw!$G$3:$AJ$1006,,MATCH(N$6,Raw!$G$1:$AJ$1,0)),Raw!$D$3:$D$1006,$A30,Raw!$C$3:$C$1006,$B$1))</f>
        <v>18</v>
      </c>
      <c r="O30" s="71">
        <f t="shared" si="65"/>
        <v>0.93775216138328532</v>
      </c>
      <c r="P30" s="27"/>
      <c r="Q30" s="27">
        <f>IF(MATCH($B$1,Raw!$AL$1:$AL$779,0)&lt;$B$2,IFERROR(VLOOKUP($B$1&amp;$A30,Raw!$A$3:$AJ$9767,MATCH(Q$6,Raw!$A$1:$AJ$1,0),0),"-"),SUMIFS(INDEX(Raw!$G$3:$AJ$1006,,MATCH(Q$6,Raw!$G$1:$AJ$1,0)),Raw!$D$3:$D$1006,$A30,Raw!$C$3:$C$1006,$B$1))</f>
        <v>1374</v>
      </c>
      <c r="R30" s="27">
        <f>IF(MATCH($B$1,Raw!$AL$1:$AL$779,0)&lt;$B$2,IFERROR(VLOOKUP($B$1&amp;$A30,Raw!$A$3:$AJ$9767,MATCH(R$6,Raw!$A$1:$AJ$1,0),0),"-"),SUMIFS(INDEX(Raw!$G$3:$AJ$1006,,MATCH(R$6,Raw!$G$1:$AJ$1,0)),Raw!$D$3:$D$1006,$A30,Raw!$C$3:$C$1006,$B$1))</f>
        <v>94</v>
      </c>
      <c r="S30" s="27">
        <f>IF(MATCH($B$1,Raw!$AL$1:$AL$779,0)&lt;$B$2,IFERROR(VLOOKUP($B$1&amp;$A30,Raw!$A$3:$AJ$9767,MATCH(S$6,Raw!$A$1:$AJ$1,0),0),"-"),SUMIFS(INDEX(Raw!$G$3:$AJ$1006,,MATCH(S$6,Raw!$G$1:$AJ$1,0)),Raw!$D$3:$D$1006,$A30,Raw!$C$3:$C$1006,$B$1))</f>
        <v>25</v>
      </c>
      <c r="T30" s="27">
        <f>IF(MATCH($B$1,Raw!$AL$1:$AL$779,0)&lt;$B$2,IFERROR(VLOOKUP($B$1&amp;$A30,Raw!$A$3:$AJ$9767,MATCH(T$6,Raw!$A$1:$AJ$1,0),0),"-"),SUMIFS(INDEX(Raw!$G$3:$AJ$1006,,MATCH(T$6,Raw!$G$1:$AJ$1,0)),Raw!$D$3:$D$1006,$A30,Raw!$C$3:$C$1006,$B$1))</f>
        <v>52</v>
      </c>
      <c r="U30" s="73">
        <f t="shared" si="66"/>
        <v>0.9832551908908238</v>
      </c>
      <c r="V30" s="27"/>
      <c r="W30" s="27">
        <f>IF(MATCH($B$1,Raw!$AL$1:$AL$779,0)&lt;$B$2,IFERROR(VLOOKUP($B$1&amp;$A30,Raw!$A$3:$AJ$9767,MATCH(W$6,Raw!$A$1:$AJ$1,0),0),"-"),SUMIFS(INDEX(Raw!$G$3:$AJ$1006,,MATCH(W$6,Raw!$G$1:$AJ$1,0)),Raw!$D$3:$D$1006,$A30,Raw!$C$3:$C$1006,$B$1))</f>
        <v>575</v>
      </c>
      <c r="X30" s="27">
        <f>IF(MATCH($B$1,Raw!$AL$1:$AL$779,0)&lt;$B$2,IFERROR(VLOOKUP($B$1&amp;$A30,Raw!$A$3:$AJ$9767,MATCH(X$6,Raw!$A$1:$AJ$1,0),0),"-"),SUMIFS(INDEX(Raw!$G$3:$AJ$1006,,MATCH(X$6,Raw!$G$1:$AJ$1,0)),Raw!$D$3:$D$1006,$A30,Raw!$C$3:$C$1006,$B$1))</f>
        <v>785</v>
      </c>
      <c r="Y30" s="27">
        <f>IF(MATCH($B$1,Raw!$AL$1:$AL$779,0)&lt;$B$2,IFERROR(VLOOKUP($B$1&amp;$A30,Raw!$A$3:$AJ$9767,MATCH(Y$6,Raw!$A$1:$AJ$1,0),0),"-"),SUMIFS(INDEX(Raw!$G$3:$AJ$1006,,MATCH(Y$6,Raw!$G$1:$AJ$1,0)),Raw!$D$3:$D$1006,$A30,Raw!$C$3:$C$1006,$B$1))</f>
        <v>246</v>
      </c>
      <c r="Z30" s="27">
        <f>IF(MATCH($B$1,Raw!$AL$1:$AL$779,0)&lt;$B$2,IFERROR(VLOOKUP($B$1&amp;$A30,Raw!$A$3:$AJ$9767,MATCH(Z$6,Raw!$A$1:$AJ$1,0),0),"-"),SUMIFS(INDEX(Raw!$G$3:$AJ$1006,,MATCH(Z$6,Raw!$G$1:$AJ$1,0)),Raw!$D$3:$D$1006,$A30,Raw!$C$3:$C$1006,$B$1))</f>
        <v>65</v>
      </c>
      <c r="AA30" s="27">
        <f>IF(MATCH($B$1,Raw!$AL$1:$AL$779,0)&lt;$B$2,IFERROR(VLOOKUP($B$1&amp;$A30,Raw!$A$3:$AJ$9767,MATCH(AA$6,Raw!$A$1:$AJ$1,0),0),"-"),SUMIFS(INDEX(Raw!$G$3:$AJ$1006,,MATCH(AA$6,Raw!$G$1:$AJ$1,0)),Raw!$D$3:$D$1006,$A30,Raw!$C$3:$C$1006,$B$1))</f>
        <v>48</v>
      </c>
      <c r="AB30" s="73">
        <f t="shared" si="67"/>
        <v>0.81388390185517656</v>
      </c>
      <c r="AC30" s="27"/>
      <c r="AD30" s="27">
        <f>IF(MATCH($B$1,Raw!$AL$1:$AL$779,0)&lt;$B$2,IFERROR(VLOOKUP($B$1&amp;$A30,Raw!$A$3:$AJ$9767,MATCH(AD$6,Raw!$A$1:$AJ$1,0),0),"-"),SUMIFS(INDEX(Raw!$G$3:$AJ$1006,,MATCH(AD$6,Raw!$G$1:$AJ$1,0)),Raw!$D$3:$D$1006,$A30,Raw!$C$3:$C$1006,$B$1))</f>
        <v>184</v>
      </c>
      <c r="AE30" s="27">
        <f>IF(MATCH($B$1,Raw!$AL$1:$AL$779,0)&lt;$B$2,IFERROR(VLOOKUP($B$1&amp;$A30,Raw!$A$3:$AJ$9767,MATCH(AE$6,Raw!$A$1:$AJ$1,0),0),"-"),SUMIFS(INDEX(Raw!$G$3:$AJ$1006,,MATCH(AE$6,Raw!$G$1:$AJ$1,0)),Raw!$D$3:$D$1006,$A30,Raw!$C$3:$C$1006,$B$1))</f>
        <v>358</v>
      </c>
      <c r="AF30" s="27">
        <f>IF(MATCH($B$1,Raw!$AL$1:$AL$779,0)&lt;$B$2,IFERROR(VLOOKUP($B$1&amp;$A30,Raw!$A$3:$AJ$9767,MATCH(AF$6,Raw!$A$1:$AJ$1,0),0),"-"),SUMIFS(INDEX(Raw!$G$3:$AJ$1006,,MATCH(AF$6,Raw!$G$1:$AJ$1,0)),Raw!$D$3:$D$1006,$A30,Raw!$C$3:$C$1006,$B$1))</f>
        <v>1066</v>
      </c>
      <c r="AG30" s="27">
        <f>IF(MATCH($B$1,Raw!$AL$1:$AL$779,0)&lt;$B$2,IFERROR(VLOOKUP($B$1&amp;$A30,Raw!$A$3:$AJ$9767,MATCH(AG$6,Raw!$A$1:$AJ$1,0),0),"-"),SUMIFS(INDEX(Raw!$G$3:$AJ$1006,,MATCH(AG$6,Raw!$G$1:$AJ$1,0)),Raw!$D$3:$D$1006,$A30,Raw!$C$3:$C$1006,$B$1))</f>
        <v>101</v>
      </c>
      <c r="AH30" s="27">
        <f>IF(MATCH($B$1,Raw!$AL$1:$AL$779,0)&lt;$B$2,IFERROR(VLOOKUP($B$1&amp;$A30,Raw!$A$3:$AJ$9767,MATCH(AH$6,Raw!$A$1:$AJ$1,0),0),"-"),SUMIFS(INDEX(Raw!$G$3:$AJ$1006,,MATCH(AH$6,Raw!$G$1:$AJ$1,0)),Raw!$D$3:$D$1006,$A30,Raw!$C$3:$C$1006,$B$1))</f>
        <v>47</v>
      </c>
      <c r="AI30" s="27">
        <f>IF(MATCH($B$1,Raw!$AL$1:$AL$779,0)&lt;$B$2,IFERROR(VLOOKUP($B$1&amp;$A30,Raw!$A$3:$AJ$9767,MATCH(AI$6,Raw!$A$1:$AJ$1,0),0),"-"),SUMIFS(INDEX(Raw!$G$3:$AJ$1006,,MATCH(AI$6,Raw!$G$1:$AJ$1,0)),Raw!$D$3:$D$1006,$A30,Raw!$C$3:$C$1006,$B$1))</f>
        <v>0</v>
      </c>
      <c r="AJ30" s="73">
        <f t="shared" si="68"/>
        <v>0.10478359908883828</v>
      </c>
      <c r="AK30" s="73">
        <f t="shared" si="61"/>
        <v>0.20387243735763097</v>
      </c>
      <c r="AL30" s="51">
        <f t="shared" si="62"/>
        <v>0.6070615034168565</v>
      </c>
      <c r="AM30" s="51">
        <f t="shared" si="63"/>
        <v>5.7517084282460135E-2</v>
      </c>
      <c r="AN30" s="51">
        <f t="shared" si="64"/>
        <v>2.6765375854214124E-2</v>
      </c>
      <c r="AO30" s="27"/>
      <c r="AP30" s="27">
        <f>IF(MATCH($B$1,Raw!$AL$1:$AL$779,0)&lt;$B$2,IFERROR(VLOOKUP($B$1&amp;$A30,Raw!$A$3:$AJ$9767,MATCH(AP$6,Raw!$A$1:$AJ$1,0),0),"-"),SUMIFS(INDEX(Raw!$G$3:$AJ$1006,,MATCH(AP$6,Raw!$G$1:$AJ$1,0)),Raw!$D$3:$D$1006,$A30,Raw!$C$3:$C$1006,$B$1))</f>
        <v>0</v>
      </c>
      <c r="AQ30" s="27">
        <f>IF(MATCH($B$1,Raw!$AL$1:$AL$779,0)&lt;$B$2,IFERROR(VLOOKUP($B$1&amp;$A30,Raw!$A$3:$AJ$9767,MATCH(AQ$6,Raw!$A$1:$AJ$1,0),0),"-"),SUMIFS(INDEX(Raw!$G$3:$AJ$1006,,MATCH(AQ$6,Raw!$G$1:$AJ$1,0)),Raw!$D$3:$D$1006,$A30,Raw!$C$3:$C$1006,$B$1))</f>
        <v>0</v>
      </c>
      <c r="AR30" s="27">
        <f>IF(MATCH($B$1,Raw!$AL$1:$AL$779,0)&lt;$B$2,IFERROR(VLOOKUP($B$1&amp;$A30,Raw!$A$3:$AJ$9767,MATCH(AR$6,Raw!$A$1:$AJ$1,0),0),"-"),SUMIFS(INDEX(Raw!$G$3:$AJ$1006,,MATCH(AR$6,Raw!$G$1:$AJ$1,0)),Raw!$D$3:$D$1006,$A30,Raw!$C$3:$C$1006,$B$1))</f>
        <v>0</v>
      </c>
      <c r="AS30" s="27">
        <f>IF(MATCH($B$1,Raw!$AL$1:$AL$779,0)&lt;$B$2,IFERROR(VLOOKUP($B$1&amp;$A30,Raw!$A$3:$AJ$9767,MATCH(AS$6,Raw!$A$1:$AJ$1,0),0),"-"),SUMIFS(INDEX(Raw!$G$3:$AJ$1006,,MATCH(AS$6,Raw!$G$1:$AJ$1,0)),Raw!$D$3:$D$1006,$A30,Raw!$C$3:$C$1006,$B$1))</f>
        <v>0</v>
      </c>
      <c r="AT30" s="27">
        <f>IF(MATCH($B$1,Raw!$AL$1:$AL$779,0)&lt;$B$2,IFERROR(VLOOKUP($B$1&amp;$A30,Raw!$A$3:$AJ$9767,MATCH(AT$6,Raw!$A$1:$AJ$1,0),0),"-"),SUMIFS(INDEX(Raw!$G$3:$AJ$1006,,MATCH(AT$6,Raw!$G$1:$AJ$1,0)),Raw!$D$3:$D$1006,$A30,Raw!$C$3:$C$1006,$B$1))</f>
        <v>0</v>
      </c>
      <c r="AU30" s="73" t="str">
        <f t="shared" si="69"/>
        <v>-</v>
      </c>
    </row>
    <row r="31" spans="1:47" s="7" customFormat="1" collapsed="1" x14ac:dyDescent="0.25">
      <c r="A31" s="69">
        <f t="shared" si="70"/>
        <v>41364</v>
      </c>
      <c r="B31" s="45" t="s">
        <v>419</v>
      </c>
      <c r="C31" s="28"/>
      <c r="D31" s="28"/>
      <c r="E31" s="27">
        <f>IF(MATCH($B$1,Raw!$AL$1:$AL$779,0)&lt;$B$2,IFERROR(VLOOKUP($B$1&amp;$A31,Raw!$A$3:$AJ$9767,MATCH(E$6,Raw!$A$1:$AJ$1,0),0),"-"),SUMIFS(INDEX(Raw!$G$3:$AJ$1006,,MATCH(E$6,Raw!$G$1:$AJ$1,0)),Raw!$D$3:$D$1006,$A31,Raw!$C$3:$C$1006,$B$1))</f>
        <v>0</v>
      </c>
      <c r="F31" s="27">
        <f>IF(MATCH($B$1,Raw!$AL$1:$AL$779,0)&lt;$B$2,IFERROR(VLOOKUP($B$1&amp;$A31,Raw!$A$3:$AJ$9767,MATCH(F$6,Raw!$A$1:$AJ$1,0),0),"-"),SUMIFS(INDEX(Raw!$G$3:$AJ$1006,,MATCH(F$6,Raw!$G$1:$AJ$1,0)),Raw!$D$3:$D$1006,$A31,Raw!$C$3:$C$1006,$B$1))</f>
        <v>2097</v>
      </c>
      <c r="G31" s="27"/>
      <c r="H31" s="27">
        <f>IF(MATCH($B$1,Raw!$AL$1:$AL$779,0)&lt;$B$2,IFERROR(VLOOKUP($B$1&amp;$A31,Raw!$A$3:$AJ$9767,MATCH(H$6,Raw!$A$1:$AJ$1,0),0),"-"),SUMIFS(INDEX(Raw!$G$3:$AJ$1006,,MATCH(H$6,Raw!$G$1:$AJ$1,0)),Raw!$D$3:$D$1006,$A31,Raw!$C$3:$C$1006,$B$1))</f>
        <v>1492.0018</v>
      </c>
      <c r="I31" s="27">
        <f>IF(MATCH($B$1,Raw!$AL$1:$AL$779,0)&lt;$B$2,IFERROR(VLOOKUP($B$1&amp;$A31,Raw!$A$3:$AJ$9767,MATCH(I$6,Raw!$A$1:$AJ$1,0),0),"-"),SUMIFS(INDEX(Raw!$G$3:$AJ$1006,,MATCH(I$6,Raw!$G$1:$AJ$1,0)),Raw!$D$3:$D$1006,$A31,Raw!$C$3:$C$1006,$B$1))</f>
        <v>376.9991</v>
      </c>
      <c r="J31" s="27">
        <f>IF(MATCH($B$1,Raw!$AL$1:$AL$779,0)&lt;$B$2,IFERROR(VLOOKUP($B$1&amp;$A31,Raw!$A$3:$AJ$9767,MATCH(J$6,Raw!$A$1:$AJ$1,0),0),"-"),SUMIFS(INDEX(Raw!$G$3:$AJ$1006,,MATCH(J$6,Raw!$G$1:$AJ$1,0)),Raw!$D$3:$D$1006,$A31,Raw!$C$3:$C$1006,$B$1))</f>
        <v>78.99969999999999</v>
      </c>
      <c r="K31" s="27">
        <f>IF(MATCH($B$1,Raw!$AL$1:$AL$779,0)&lt;$B$2,IFERROR(VLOOKUP($B$1&amp;$A31,Raw!$A$3:$AJ$9767,MATCH(K$6,Raw!$A$1:$AJ$1,0),0),"-"),SUMIFS(INDEX(Raw!$G$3:$AJ$1006,,MATCH(K$6,Raw!$G$1:$AJ$1,0)),Raw!$D$3:$D$1006,$A31,Raw!$C$3:$C$1006,$B$1))</f>
        <v>0</v>
      </c>
      <c r="L31" s="27">
        <f>IF(MATCH($B$1,Raw!$AL$1:$AL$779,0)&lt;$B$2,IFERROR(VLOOKUP($B$1&amp;$A31,Raw!$A$3:$AJ$9767,MATCH(L$6,Raw!$A$1:$AJ$1,0),0),"-"),SUMIFS(INDEX(Raw!$G$3:$AJ$1006,,MATCH(L$6,Raw!$G$1:$AJ$1,0)),Raw!$D$3:$D$1006,$A31,Raw!$C$3:$C$1006,$B$1))</f>
        <v>0</v>
      </c>
      <c r="M31" s="27">
        <f>IF(MATCH($B$1,Raw!$AL$1:$AL$779,0)&lt;$B$2,IFERROR(VLOOKUP($B$1&amp;$A31,Raw!$A$3:$AJ$9767,MATCH(M$6,Raw!$A$1:$AJ$1,0),0),"-"),SUMIFS(INDEX(Raw!$G$3:$AJ$1006,,MATCH(M$6,Raw!$G$1:$AJ$1,0)),Raw!$D$3:$D$1006,$A31,Raw!$C$3:$C$1006,$B$1))</f>
        <v>112.99939999999999</v>
      </c>
      <c r="N31" s="27">
        <f>IF(MATCH($B$1,Raw!$AL$1:$AL$779,0)&lt;$B$2,IFERROR(VLOOKUP($B$1&amp;$A31,Raw!$A$3:$AJ$9767,MATCH(N$6,Raw!$A$1:$AJ$1,0),0),"-"),SUMIFS(INDEX(Raw!$G$3:$AJ$1006,,MATCH(N$6,Raw!$G$1:$AJ$1,0)),Raw!$D$3:$D$1006,$A31,Raw!$C$3:$C$1006,$B$1))</f>
        <v>26</v>
      </c>
      <c r="O31" s="71">
        <f t="shared" si="65"/>
        <v>0.90684177583697234</v>
      </c>
      <c r="P31" s="27"/>
      <c r="Q31" s="27">
        <f>IF(MATCH($B$1,Raw!$AL$1:$AL$779,0)&lt;$B$2,IFERROR(VLOOKUP($B$1&amp;$A31,Raw!$A$3:$AJ$9767,MATCH(Q$6,Raw!$A$1:$AJ$1,0),0),"-"),SUMIFS(INDEX(Raw!$G$3:$AJ$1006,,MATCH(Q$6,Raw!$G$1:$AJ$1,0)),Raw!$D$3:$D$1006,$A31,Raw!$C$3:$C$1006,$B$1))</f>
        <v>1676.6</v>
      </c>
      <c r="R31" s="27">
        <f>IF(MATCH($B$1,Raw!$AL$1:$AL$779,0)&lt;$B$2,IFERROR(VLOOKUP($B$1&amp;$A31,Raw!$A$3:$AJ$9767,MATCH(R$6,Raw!$A$1:$AJ$1,0),0),"-"),SUMIFS(INDEX(Raw!$G$3:$AJ$1006,,MATCH(R$6,Raw!$G$1:$AJ$1,0)),Raw!$D$3:$D$1006,$A31,Raw!$C$3:$C$1006,$B$1))</f>
        <v>123.217</v>
      </c>
      <c r="S31" s="27">
        <f>IF(MATCH($B$1,Raw!$AL$1:$AL$779,0)&lt;$B$2,IFERROR(VLOOKUP($B$1&amp;$A31,Raw!$A$3:$AJ$9767,MATCH(S$6,Raw!$A$1:$AJ$1,0),0),"-"),SUMIFS(INDEX(Raw!$G$3:$AJ$1006,,MATCH(S$6,Raw!$G$1:$AJ$1,0)),Raw!$D$3:$D$1006,$A31,Raw!$C$3:$C$1006,$B$1))</f>
        <v>50.086799999999997</v>
      </c>
      <c r="T31" s="27">
        <f>IF(MATCH($B$1,Raw!$AL$1:$AL$779,0)&lt;$B$2,IFERROR(VLOOKUP($B$1&amp;$A31,Raw!$A$3:$AJ$9767,MATCH(T$6,Raw!$A$1:$AJ$1,0),0),"-"),SUMIFS(INDEX(Raw!$G$3:$AJ$1006,,MATCH(T$6,Raw!$G$1:$AJ$1,0)),Raw!$D$3:$D$1006,$A31,Raw!$C$3:$C$1006,$B$1))</f>
        <v>47.086799999999997</v>
      </c>
      <c r="U31" s="73">
        <f t="shared" si="66"/>
        <v>0.9729246461356531</v>
      </c>
      <c r="V31" s="27"/>
      <c r="W31" s="27">
        <f>IF(MATCH($B$1,Raw!$AL$1:$AL$779,0)&lt;$B$2,IFERROR(VLOOKUP($B$1&amp;$A31,Raw!$A$3:$AJ$9767,MATCH(W$6,Raw!$A$1:$AJ$1,0),0),"-"),SUMIFS(INDEX(Raw!$G$3:$AJ$1006,,MATCH(W$6,Raw!$G$1:$AJ$1,0)),Raw!$D$3:$D$1006,$A31,Raw!$C$3:$C$1006,$B$1))</f>
        <v>582.02170000000001</v>
      </c>
      <c r="X31" s="27">
        <f>IF(MATCH($B$1,Raw!$AL$1:$AL$779,0)&lt;$B$2,IFERROR(VLOOKUP($B$1&amp;$A31,Raw!$A$3:$AJ$9767,MATCH(X$6,Raw!$A$1:$AJ$1,0),0),"-"),SUMIFS(INDEX(Raw!$G$3:$AJ$1006,,MATCH(X$6,Raw!$G$1:$AJ$1,0)),Raw!$D$3:$D$1006,$A31,Raw!$C$3:$C$1006,$B$1))</f>
        <v>972.35659999999996</v>
      </c>
      <c r="Y31" s="27">
        <f>IF(MATCH($B$1,Raw!$AL$1:$AL$779,0)&lt;$B$2,IFERROR(VLOOKUP($B$1&amp;$A31,Raw!$A$3:$AJ$9767,MATCH(Y$6,Raw!$A$1:$AJ$1,0),0),"-"),SUMIFS(INDEX(Raw!$G$3:$AJ$1006,,MATCH(Y$6,Raw!$G$1:$AJ$1,0)),Raw!$D$3:$D$1006,$A31,Raw!$C$3:$C$1006,$B$1))</f>
        <v>255.17830000000001</v>
      </c>
      <c r="Z31" s="27">
        <f>IF(MATCH($B$1,Raw!$AL$1:$AL$779,0)&lt;$B$2,IFERROR(VLOOKUP($B$1&amp;$A31,Raw!$A$3:$AJ$9767,MATCH(Z$6,Raw!$A$1:$AJ$1,0),0),"-"),SUMIFS(INDEX(Raw!$G$3:$AJ$1006,,MATCH(Z$6,Raw!$G$1:$AJ$1,0)),Raw!$D$3:$D$1006,$A31,Raw!$C$3:$C$1006,$B$1))</f>
        <v>93.3566</v>
      </c>
      <c r="AA31" s="27">
        <f>IF(MATCH($B$1,Raw!$AL$1:$AL$779,0)&lt;$B$2,IFERROR(VLOOKUP($B$1&amp;$A31,Raw!$A$3:$AJ$9767,MATCH(AA$6,Raw!$A$1:$AJ$1,0),0),"-"),SUMIFS(INDEX(Raw!$G$3:$AJ$1006,,MATCH(AA$6,Raw!$G$1:$AJ$1,0)),Raw!$D$3:$D$1006,$A31,Raw!$C$3:$C$1006,$B$1))</f>
        <v>44.086799999999997</v>
      </c>
      <c r="AB31" s="73">
        <f t="shared" si="67"/>
        <v>0.81684140926659177</v>
      </c>
      <c r="AC31" s="27"/>
      <c r="AD31" s="27">
        <f>IF(MATCH($B$1,Raw!$AL$1:$AL$779,0)&lt;$B$2,IFERROR(VLOOKUP($B$1&amp;$A31,Raw!$A$3:$AJ$9767,MATCH(AD$6,Raw!$A$1:$AJ$1,0),0),"-"),SUMIFS(INDEX(Raw!$G$3:$AJ$1006,,MATCH(AD$6,Raw!$G$1:$AJ$1,0)),Raw!$D$3:$D$1006,$A31,Raw!$C$3:$C$1006,$B$1))</f>
        <v>258.1979</v>
      </c>
      <c r="AE31" s="27">
        <f>IF(MATCH($B$1,Raw!$AL$1:$AL$779,0)&lt;$B$2,IFERROR(VLOOKUP($B$1&amp;$A31,Raw!$A$3:$AJ$9767,MATCH(AE$6,Raw!$A$1:$AJ$1,0),0),"-"),SUMIFS(INDEX(Raw!$G$3:$AJ$1006,,MATCH(AE$6,Raw!$G$1:$AJ$1,0)),Raw!$D$3:$D$1006,$A31,Raw!$C$3:$C$1006,$B$1))</f>
        <v>437.34660000000002</v>
      </c>
      <c r="AF31" s="27">
        <f>IF(MATCH($B$1,Raw!$AL$1:$AL$779,0)&lt;$B$2,IFERROR(VLOOKUP($B$1&amp;$A31,Raw!$A$3:$AJ$9767,MATCH(AF$6,Raw!$A$1:$AJ$1,0),0),"-"),SUMIFS(INDEX(Raw!$G$3:$AJ$1006,,MATCH(AF$6,Raw!$G$1:$AJ$1,0)),Raw!$D$3:$D$1006,$A31,Raw!$C$3:$C$1006,$B$1))</f>
        <v>836.37120000000004</v>
      </c>
      <c r="AG31" s="27">
        <f>IF(MATCH($B$1,Raw!$AL$1:$AL$779,0)&lt;$B$2,IFERROR(VLOOKUP($B$1&amp;$A31,Raw!$A$3:$AJ$9767,MATCH(AG$6,Raw!$A$1:$AJ$1,0),0),"-"),SUMIFS(INDEX(Raw!$G$3:$AJ$1006,,MATCH(AG$6,Raw!$G$1:$AJ$1,0)),Raw!$D$3:$D$1006,$A31,Raw!$C$3:$C$1006,$B$1))</f>
        <v>141.089</v>
      </c>
      <c r="AH31" s="27">
        <f>IF(MATCH($B$1,Raw!$AL$1:$AL$779,0)&lt;$B$2,IFERROR(VLOOKUP($B$1&amp;$A31,Raw!$A$3:$AJ$9767,MATCH(AH$6,Raw!$A$1:$AJ$1,0),0),"-"),SUMIFS(INDEX(Raw!$G$3:$AJ$1006,,MATCH(AH$6,Raw!$G$1:$AJ$1,0)),Raw!$D$3:$D$1006,$A31,Raw!$C$3:$C$1006,$B$1))</f>
        <v>84</v>
      </c>
      <c r="AI31" s="27">
        <f>IF(MATCH($B$1,Raw!$AL$1:$AL$779,0)&lt;$B$2,IFERROR(VLOOKUP($B$1&amp;$A31,Raw!$A$3:$AJ$9767,MATCH(AI$6,Raw!$A$1:$AJ$1,0),0),"-"),SUMIFS(INDEX(Raw!$G$3:$AJ$1006,,MATCH(AI$6,Raw!$G$1:$AJ$1,0)),Raw!$D$3:$D$1006,$A31,Raw!$C$3:$C$1006,$B$1))</f>
        <v>0</v>
      </c>
      <c r="AJ31" s="73">
        <f t="shared" si="68"/>
        <v>0.14695344867318796</v>
      </c>
      <c r="AK31" s="73">
        <f t="shared" si="61"/>
        <v>0.24891601029866342</v>
      </c>
      <c r="AL31" s="51">
        <f t="shared" si="62"/>
        <v>0.47602103739392393</v>
      </c>
      <c r="AM31" s="51">
        <f t="shared" si="63"/>
        <v>8.0300866582770095E-2</v>
      </c>
      <c r="AN31" s="51">
        <f t="shared" si="64"/>
        <v>4.7808637051454675E-2</v>
      </c>
      <c r="AO31" s="27"/>
      <c r="AP31" s="27">
        <f>IF(MATCH($B$1,Raw!$AL$1:$AL$779,0)&lt;$B$2,IFERROR(VLOOKUP($B$1&amp;$A31,Raw!$A$3:$AJ$9767,MATCH(AP$6,Raw!$A$1:$AJ$1,0),0),"-"),SUMIFS(INDEX(Raw!$G$3:$AJ$1006,,MATCH(AP$6,Raw!$G$1:$AJ$1,0)),Raw!$D$3:$D$1006,$A31,Raw!$C$3:$C$1006,$B$1))</f>
        <v>0</v>
      </c>
      <c r="AQ31" s="27">
        <f>IF(MATCH($B$1,Raw!$AL$1:$AL$779,0)&lt;$B$2,IFERROR(VLOOKUP($B$1&amp;$A31,Raw!$A$3:$AJ$9767,MATCH(AQ$6,Raw!$A$1:$AJ$1,0),0),"-"),SUMIFS(INDEX(Raw!$G$3:$AJ$1006,,MATCH(AQ$6,Raw!$G$1:$AJ$1,0)),Raw!$D$3:$D$1006,$A31,Raw!$C$3:$C$1006,$B$1))</f>
        <v>0</v>
      </c>
      <c r="AR31" s="27">
        <f>IF(MATCH($B$1,Raw!$AL$1:$AL$779,0)&lt;$B$2,IFERROR(VLOOKUP($B$1&amp;$A31,Raw!$A$3:$AJ$9767,MATCH(AR$6,Raw!$A$1:$AJ$1,0),0),"-"),SUMIFS(INDEX(Raw!$G$3:$AJ$1006,,MATCH(AR$6,Raw!$G$1:$AJ$1,0)),Raw!$D$3:$D$1006,$A31,Raw!$C$3:$C$1006,$B$1))</f>
        <v>0</v>
      </c>
      <c r="AS31" s="27">
        <f>IF(MATCH($B$1,Raw!$AL$1:$AL$779,0)&lt;$B$2,IFERROR(VLOOKUP($B$1&amp;$A31,Raw!$A$3:$AJ$9767,MATCH(AS$6,Raw!$A$1:$AJ$1,0),0),"-"),SUMIFS(INDEX(Raw!$G$3:$AJ$1006,,MATCH(AS$6,Raw!$G$1:$AJ$1,0)),Raw!$D$3:$D$1006,$A31,Raw!$C$3:$C$1006,$B$1))</f>
        <v>0</v>
      </c>
      <c r="AT31" s="27">
        <f>IF(MATCH($B$1,Raw!$AL$1:$AL$779,0)&lt;$B$2,IFERROR(VLOOKUP($B$1&amp;$A31,Raw!$A$3:$AJ$9767,MATCH(AT$6,Raw!$A$1:$AJ$1,0),0),"-"),SUMIFS(INDEX(Raw!$G$3:$AJ$1006,,MATCH(AT$6,Raw!$G$1:$AJ$1,0)),Raw!$D$3:$D$1006,$A31,Raw!$C$3:$C$1006,$B$1))</f>
        <v>0</v>
      </c>
      <c r="AU31" s="73" t="str">
        <f t="shared" si="69"/>
        <v>-</v>
      </c>
    </row>
    <row r="32" spans="1:47" s="7" customFormat="1" ht="16.8" collapsed="1" x14ac:dyDescent="0.3">
      <c r="A32" s="69">
        <f t="shared" si="70"/>
        <v>41547</v>
      </c>
      <c r="B32" s="45" t="s">
        <v>420</v>
      </c>
      <c r="C32" s="28"/>
      <c r="D32" s="58"/>
      <c r="E32" s="27">
        <f>IF(MATCH($B$1,Raw!$AL$1:$AL$779,0)&lt;$B$2,IFERROR(VLOOKUP($B$1&amp;$A32,Raw!$A$3:$AJ$9767,MATCH(E$6,Raw!$A$1:$AJ$1,0),0),"-"),SUMIFS(INDEX(Raw!$G$3:$AJ$1006,,MATCH(E$6,Raw!$G$1:$AJ$1,0)),Raw!$D$3:$D$1006,$A32,Raw!$C$3:$C$1006,$B$1))</f>
        <v>0</v>
      </c>
      <c r="F32" s="27">
        <f>IF(MATCH($B$1,Raw!$AL$1:$AL$779,0)&lt;$B$2,IFERROR(VLOOKUP($B$1&amp;$A32,Raw!$A$3:$AJ$9767,MATCH(F$6,Raw!$A$1:$AJ$1,0),0),"-"),SUMIFS(INDEX(Raw!$G$3:$AJ$1006,,MATCH(F$6,Raw!$G$1:$AJ$1,0)),Raw!$D$3:$D$1006,$A32,Raw!$C$3:$C$1006,$B$1))</f>
        <v>8253</v>
      </c>
      <c r="G32" s="27"/>
      <c r="H32" s="27">
        <f>IF(MATCH($B$1,Raw!$AL$1:$AL$779,0)&lt;$B$2,IFERROR(VLOOKUP($B$1&amp;$A32,Raw!$A$3:$AJ$9767,MATCH(H$6,Raw!$A$1:$AJ$1,0),0),"-"),SUMIFS(INDEX(Raw!$G$3:$AJ$1006,,MATCH(H$6,Raw!$G$1:$AJ$1,0)),Raw!$D$3:$D$1006,$A32,Raw!$C$3:$C$1006,$B$1))</f>
        <v>5197</v>
      </c>
      <c r="I32" s="27">
        <f>IF(MATCH($B$1,Raw!$AL$1:$AL$779,0)&lt;$B$2,IFERROR(VLOOKUP($B$1&amp;$A32,Raw!$A$3:$AJ$9767,MATCH(I$6,Raw!$A$1:$AJ$1,0),0),"-"),SUMIFS(INDEX(Raw!$G$3:$AJ$1006,,MATCH(I$6,Raw!$G$1:$AJ$1,0)),Raw!$D$3:$D$1006,$A32,Raw!$C$3:$C$1006,$B$1))</f>
        <v>1722</v>
      </c>
      <c r="J32" s="27">
        <f>IF(MATCH($B$1,Raw!$AL$1:$AL$779,0)&lt;$B$2,IFERROR(VLOOKUP($B$1&amp;$A32,Raw!$A$3:$AJ$9767,MATCH(J$6,Raw!$A$1:$AJ$1,0),0),"-"),SUMIFS(INDEX(Raw!$G$3:$AJ$1006,,MATCH(J$6,Raw!$G$1:$AJ$1,0)),Raw!$D$3:$D$1006,$A32,Raw!$C$3:$C$1006,$B$1))</f>
        <v>430</v>
      </c>
      <c r="K32" s="27">
        <f>IF(MATCH($B$1,Raw!$AL$1:$AL$779,0)&lt;$B$2,IFERROR(VLOOKUP($B$1&amp;$A32,Raw!$A$3:$AJ$9767,MATCH(K$6,Raw!$A$1:$AJ$1,0),0),"-"),SUMIFS(INDEX(Raw!$G$3:$AJ$1006,,MATCH(K$6,Raw!$G$1:$AJ$1,0)),Raw!$D$3:$D$1006,$A32,Raw!$C$3:$C$1006,$B$1))</f>
        <v>0</v>
      </c>
      <c r="L32" s="27">
        <f>IF(MATCH($B$1,Raw!$AL$1:$AL$779,0)&lt;$B$2,IFERROR(VLOOKUP($B$1&amp;$A32,Raw!$A$3:$AJ$9767,MATCH(L$6,Raw!$A$1:$AJ$1,0),0),"-"),SUMIFS(INDEX(Raw!$G$3:$AJ$1006,,MATCH(L$6,Raw!$G$1:$AJ$1,0)),Raw!$D$3:$D$1006,$A32,Raw!$C$3:$C$1006,$B$1))</f>
        <v>0</v>
      </c>
      <c r="M32" s="27">
        <f>IF(MATCH($B$1,Raw!$AL$1:$AL$779,0)&lt;$B$2,IFERROR(VLOOKUP($B$1&amp;$A32,Raw!$A$3:$AJ$9767,MATCH(M$6,Raw!$A$1:$AJ$1,0),0),"-"),SUMIFS(INDEX(Raw!$G$3:$AJ$1006,,MATCH(M$6,Raw!$G$1:$AJ$1,0)),Raw!$D$3:$D$1006,$A32,Raw!$C$3:$C$1006,$B$1))</f>
        <v>742</v>
      </c>
      <c r="N32" s="27">
        <f>IF(MATCH($B$1,Raw!$AL$1:$AL$779,0)&lt;$B$2,IFERROR(VLOOKUP($B$1&amp;$A32,Raw!$A$3:$AJ$9767,MATCH(N$6,Raw!$A$1:$AJ$1,0),0),"-"),SUMIFS(INDEX(Raw!$G$3:$AJ$1006,,MATCH(N$6,Raw!$G$1:$AJ$1,0)),Raw!$D$3:$D$1006,$A32,Raw!$C$3:$C$1006,$B$1))</f>
        <v>184</v>
      </c>
      <c r="O32" s="71">
        <f t="shared" si="65"/>
        <v>0.85514769496971943</v>
      </c>
      <c r="P32" s="27"/>
      <c r="Q32" s="27">
        <f>IF(MATCH($B$1,Raw!$AL$1:$AL$779,0)&lt;$B$2,IFERROR(VLOOKUP($B$1&amp;$A32,Raw!$A$3:$AJ$9767,MATCH(Q$6,Raw!$A$1:$AJ$1,0),0),"-"),SUMIFS(INDEX(Raw!$G$3:$AJ$1006,,MATCH(Q$6,Raw!$G$1:$AJ$1,0)),Raw!$D$3:$D$1006,$A32,Raw!$C$3:$C$1006,$B$1))</f>
        <v>6800</v>
      </c>
      <c r="R32" s="27">
        <f>IF(MATCH($B$1,Raw!$AL$1:$AL$779,0)&lt;$B$2,IFERROR(VLOOKUP($B$1&amp;$A32,Raw!$A$3:$AJ$9767,MATCH(R$6,Raw!$A$1:$AJ$1,0),0),"-"),SUMIFS(INDEX(Raw!$G$3:$AJ$1006,,MATCH(R$6,Raw!$G$1:$AJ$1,0)),Raw!$D$3:$D$1006,$A32,Raw!$C$3:$C$1006,$B$1))</f>
        <v>672</v>
      </c>
      <c r="S32" s="27">
        <f>IF(MATCH($B$1,Raw!$AL$1:$AL$779,0)&lt;$B$2,IFERROR(VLOOKUP($B$1&amp;$A32,Raw!$A$3:$AJ$9767,MATCH(S$6,Raw!$A$1:$AJ$1,0),0),"-"),SUMIFS(INDEX(Raw!$G$3:$AJ$1006,,MATCH(S$6,Raw!$G$1:$AJ$1,0)),Raw!$D$3:$D$1006,$A32,Raw!$C$3:$C$1006,$B$1))</f>
        <v>415</v>
      </c>
      <c r="T32" s="27">
        <f>IF(MATCH($B$1,Raw!$AL$1:$AL$779,0)&lt;$B$2,IFERROR(VLOOKUP($B$1&amp;$A32,Raw!$A$3:$AJ$9767,MATCH(T$6,Raw!$A$1:$AJ$1,0),0),"-"),SUMIFS(INDEX(Raw!$G$3:$AJ$1006,,MATCH(T$6,Raw!$G$1:$AJ$1,0)),Raw!$D$3:$D$1006,$A32,Raw!$C$3:$C$1006,$B$1))</f>
        <v>320</v>
      </c>
      <c r="U32" s="73">
        <f t="shared" si="66"/>
        <v>0.94738176746544944</v>
      </c>
      <c r="V32" s="27"/>
      <c r="W32" s="27">
        <f>IF(MATCH($B$1,Raw!$AL$1:$AL$779,0)&lt;$B$2,IFERROR(VLOOKUP($B$1&amp;$A32,Raw!$A$3:$AJ$9767,MATCH(W$6,Raw!$A$1:$AJ$1,0),0),"-"),SUMIFS(INDEX(Raw!$G$3:$AJ$1006,,MATCH(W$6,Raw!$G$1:$AJ$1,0)),Raw!$D$3:$D$1006,$A32,Raw!$C$3:$C$1006,$B$1))</f>
        <v>2311</v>
      </c>
      <c r="X32" s="27">
        <f>IF(MATCH($B$1,Raw!$AL$1:$AL$779,0)&lt;$B$2,IFERROR(VLOOKUP($B$1&amp;$A32,Raw!$A$3:$AJ$9767,MATCH(X$6,Raw!$A$1:$AJ$1,0),0),"-"),SUMIFS(INDEX(Raw!$G$3:$AJ$1006,,MATCH(X$6,Raw!$G$1:$AJ$1,0)),Raw!$D$3:$D$1006,$A32,Raw!$C$3:$C$1006,$B$1))</f>
        <v>3102</v>
      </c>
      <c r="Y32" s="27">
        <f>IF(MATCH($B$1,Raw!$AL$1:$AL$779,0)&lt;$B$2,IFERROR(VLOOKUP($B$1&amp;$A32,Raw!$A$3:$AJ$9767,MATCH(Y$6,Raw!$A$1:$AJ$1,0),0),"-"),SUMIFS(INDEX(Raw!$G$3:$AJ$1006,,MATCH(Y$6,Raw!$G$1:$AJ$1,0)),Raw!$D$3:$D$1006,$A32,Raw!$C$3:$C$1006,$B$1))</f>
        <v>870</v>
      </c>
      <c r="Z32" s="27">
        <f>IF(MATCH($B$1,Raw!$AL$1:$AL$779,0)&lt;$B$2,IFERROR(VLOOKUP($B$1&amp;$A32,Raw!$A$3:$AJ$9767,MATCH(Z$6,Raw!$A$1:$AJ$1,0),0),"-"),SUMIFS(INDEX(Raw!$G$3:$AJ$1006,,MATCH(Z$6,Raw!$G$1:$AJ$1,0)),Raw!$D$3:$D$1006,$A32,Raw!$C$3:$C$1006,$B$1))</f>
        <v>352</v>
      </c>
      <c r="AA32" s="27">
        <f>IF(MATCH($B$1,Raw!$AL$1:$AL$779,0)&lt;$B$2,IFERROR(VLOOKUP($B$1&amp;$A32,Raw!$A$3:$AJ$9767,MATCH(AA$6,Raw!$A$1:$AJ$1,0),0),"-"),SUMIFS(INDEX(Raw!$G$3:$AJ$1006,,MATCH(AA$6,Raw!$G$1:$AJ$1,0)),Raw!$D$3:$D$1006,$A32,Raw!$C$3:$C$1006,$B$1))</f>
        <v>480</v>
      </c>
      <c r="AB32" s="73">
        <f t="shared" si="67"/>
        <v>0.81582516955538809</v>
      </c>
      <c r="AC32" s="27"/>
      <c r="AD32" s="27">
        <f>IF(MATCH($B$1,Raw!$AL$1:$AL$779,0)&lt;$B$2,IFERROR(VLOOKUP($B$1&amp;$A32,Raw!$A$3:$AJ$9767,MATCH(AD$6,Raw!$A$1:$AJ$1,0),0),"-"),SUMIFS(INDEX(Raw!$G$3:$AJ$1006,,MATCH(AD$6,Raw!$G$1:$AJ$1,0)),Raw!$D$3:$D$1006,$A32,Raw!$C$3:$C$1006,$B$1))</f>
        <v>899</v>
      </c>
      <c r="AE32" s="27">
        <f>IF(MATCH($B$1,Raw!$AL$1:$AL$779,0)&lt;$B$2,IFERROR(VLOOKUP($B$1&amp;$A32,Raw!$A$3:$AJ$9767,MATCH(AE$6,Raw!$A$1:$AJ$1,0),0),"-"),SUMIFS(INDEX(Raw!$G$3:$AJ$1006,,MATCH(AE$6,Raw!$G$1:$AJ$1,0)),Raw!$D$3:$D$1006,$A32,Raw!$C$3:$C$1006,$B$1))</f>
        <v>1748</v>
      </c>
      <c r="AF32" s="27">
        <f>IF(MATCH($B$1,Raw!$AL$1:$AL$779,0)&lt;$B$2,IFERROR(VLOOKUP($B$1&amp;$A32,Raw!$A$3:$AJ$9767,MATCH(AF$6,Raw!$A$1:$AJ$1,0),0),"-"),SUMIFS(INDEX(Raw!$G$3:$AJ$1006,,MATCH(AF$6,Raw!$G$1:$AJ$1,0)),Raw!$D$3:$D$1006,$A32,Raw!$C$3:$C$1006,$B$1))</f>
        <v>3242</v>
      </c>
      <c r="AG32" s="27">
        <f>IF(MATCH($B$1,Raw!$AL$1:$AL$779,0)&lt;$B$2,IFERROR(VLOOKUP($B$1&amp;$A32,Raw!$A$3:$AJ$9767,MATCH(AG$6,Raw!$A$1:$AJ$1,0),0),"-"),SUMIFS(INDEX(Raw!$G$3:$AJ$1006,,MATCH(AG$6,Raw!$G$1:$AJ$1,0)),Raw!$D$3:$D$1006,$A32,Raw!$C$3:$C$1006,$B$1))</f>
        <v>667</v>
      </c>
      <c r="AH32" s="27">
        <f>IF(MATCH($B$1,Raw!$AL$1:$AL$779,0)&lt;$B$2,IFERROR(VLOOKUP($B$1&amp;$A32,Raw!$A$3:$AJ$9767,MATCH(AH$6,Raw!$A$1:$AJ$1,0),0),"-"),SUMIFS(INDEX(Raw!$G$3:$AJ$1006,,MATCH(AH$6,Raw!$G$1:$AJ$1,0)),Raw!$D$3:$D$1006,$A32,Raw!$C$3:$C$1006,$B$1))</f>
        <v>355</v>
      </c>
      <c r="AI32" s="27">
        <f>IF(MATCH($B$1,Raw!$AL$1:$AL$779,0)&lt;$B$2,IFERROR(VLOOKUP($B$1&amp;$A32,Raw!$A$3:$AJ$9767,MATCH(AI$6,Raw!$A$1:$AJ$1,0),0),"-"),SUMIFS(INDEX(Raw!$G$3:$AJ$1006,,MATCH(AI$6,Raw!$G$1:$AJ$1,0)),Raw!$D$3:$D$1006,$A32,Raw!$C$3:$C$1006,$B$1))</f>
        <v>0</v>
      </c>
      <c r="AJ32" s="73">
        <f t="shared" si="68"/>
        <v>0.13008247721024455</v>
      </c>
      <c r="AK32" s="73">
        <f t="shared" si="61"/>
        <v>0.25293011141658228</v>
      </c>
      <c r="AL32" s="51">
        <f t="shared" si="62"/>
        <v>0.46910722037331792</v>
      </c>
      <c r="AM32" s="51">
        <f t="shared" si="63"/>
        <v>9.6512805672116911E-2</v>
      </c>
      <c r="AN32" s="51">
        <f t="shared" si="64"/>
        <v>5.1367385327738387E-2</v>
      </c>
      <c r="AO32" s="27"/>
      <c r="AP32" s="27">
        <f>IF(MATCH($B$1,Raw!$AL$1:$AL$779,0)&lt;$B$2,IFERROR(VLOOKUP($B$1&amp;$A32,Raw!$A$3:$AJ$9767,MATCH(AP$6,Raw!$A$1:$AJ$1,0),0),"-"),SUMIFS(INDEX(Raw!$G$3:$AJ$1006,,MATCH(AP$6,Raw!$G$1:$AJ$1,0)),Raw!$D$3:$D$1006,$A32,Raw!$C$3:$C$1006,$B$1))</f>
        <v>0</v>
      </c>
      <c r="AQ32" s="27">
        <f>IF(MATCH($B$1,Raw!$AL$1:$AL$779,0)&lt;$B$2,IFERROR(VLOOKUP($B$1&amp;$A32,Raw!$A$3:$AJ$9767,MATCH(AQ$6,Raw!$A$1:$AJ$1,0),0),"-"),SUMIFS(INDEX(Raw!$G$3:$AJ$1006,,MATCH(AQ$6,Raw!$G$1:$AJ$1,0)),Raw!$D$3:$D$1006,$A32,Raw!$C$3:$C$1006,$B$1))</f>
        <v>0</v>
      </c>
      <c r="AR32" s="27">
        <f>IF(MATCH($B$1,Raw!$AL$1:$AL$779,0)&lt;$B$2,IFERROR(VLOOKUP($B$1&amp;$A32,Raw!$A$3:$AJ$9767,MATCH(AR$6,Raw!$A$1:$AJ$1,0),0),"-"),SUMIFS(INDEX(Raw!$G$3:$AJ$1006,,MATCH(AR$6,Raw!$G$1:$AJ$1,0)),Raw!$D$3:$D$1006,$A32,Raw!$C$3:$C$1006,$B$1))</f>
        <v>0</v>
      </c>
      <c r="AS32" s="27">
        <f>IF(MATCH($B$1,Raw!$AL$1:$AL$779,0)&lt;$B$2,IFERROR(VLOOKUP($B$1&amp;$A32,Raw!$A$3:$AJ$9767,MATCH(AS$6,Raw!$A$1:$AJ$1,0),0),"-"),SUMIFS(INDEX(Raw!$G$3:$AJ$1006,,MATCH(AS$6,Raw!$G$1:$AJ$1,0)),Raw!$D$3:$D$1006,$A32,Raw!$C$3:$C$1006,$B$1))</f>
        <v>0</v>
      </c>
      <c r="AT32" s="27">
        <f>IF(MATCH($B$1,Raw!$AL$1:$AL$779,0)&lt;$B$2,IFERROR(VLOOKUP($B$1&amp;$A32,Raw!$A$3:$AJ$9767,MATCH(AT$6,Raw!$A$1:$AJ$1,0),0),"-"),SUMIFS(INDEX(Raw!$G$3:$AJ$1006,,MATCH(AT$6,Raw!$G$1:$AJ$1,0)),Raw!$D$3:$D$1006,$A32,Raw!$C$3:$C$1006,$B$1))</f>
        <v>0</v>
      </c>
      <c r="AU32" s="73" t="str">
        <f t="shared" si="69"/>
        <v>-</v>
      </c>
    </row>
    <row r="33" spans="1:47" s="7" customFormat="1" collapsed="1" x14ac:dyDescent="0.25">
      <c r="A33" s="69">
        <f t="shared" si="70"/>
        <v>41729</v>
      </c>
      <c r="B33" s="45" t="s">
        <v>421</v>
      </c>
      <c r="C33" s="28"/>
      <c r="D33" s="28"/>
      <c r="E33" s="27">
        <f>IF(MATCH($B$1,Raw!$AL$1:$AL$779,0)&lt;$B$2,IFERROR(VLOOKUP($B$1&amp;$A33,Raw!$A$3:$AJ$9767,MATCH(E$6,Raw!$A$1:$AJ$1,0),0),"-"),SUMIFS(INDEX(Raw!$G$3:$AJ$1006,,MATCH(E$6,Raw!$G$1:$AJ$1,0)),Raw!$D$3:$D$1006,$A33,Raw!$C$3:$C$1006,$B$1))</f>
        <v>0</v>
      </c>
      <c r="F33" s="27">
        <f>IF(MATCH($B$1,Raw!$AL$1:$AL$779,0)&lt;$B$2,IFERROR(VLOOKUP($B$1&amp;$A33,Raw!$A$3:$AJ$9767,MATCH(F$6,Raw!$A$1:$AJ$1,0),0),"-"),SUMIFS(INDEX(Raw!$G$3:$AJ$1006,,MATCH(F$6,Raw!$G$1:$AJ$1,0)),Raw!$D$3:$D$1006,$A33,Raw!$C$3:$C$1006,$B$1))</f>
        <v>8493</v>
      </c>
      <c r="G33" s="27"/>
      <c r="H33" s="27">
        <f>IF(MATCH($B$1,Raw!$AL$1:$AL$779,0)&lt;$B$2,IFERROR(VLOOKUP($B$1&amp;$A33,Raw!$A$3:$AJ$9767,MATCH(H$6,Raw!$A$1:$AJ$1,0),0),"-"),SUMIFS(INDEX(Raw!$G$3:$AJ$1006,,MATCH(H$6,Raw!$G$1:$AJ$1,0)),Raw!$D$3:$D$1006,$A33,Raw!$C$3:$C$1006,$B$1))</f>
        <v>5553</v>
      </c>
      <c r="I33" s="27">
        <f>IF(MATCH($B$1,Raw!$AL$1:$AL$779,0)&lt;$B$2,IFERROR(VLOOKUP($B$1&amp;$A33,Raw!$A$3:$AJ$9767,MATCH(I$6,Raw!$A$1:$AJ$1,0),0),"-"),SUMIFS(INDEX(Raw!$G$3:$AJ$1006,,MATCH(I$6,Raw!$G$1:$AJ$1,0)),Raw!$D$3:$D$1006,$A33,Raw!$C$3:$C$1006,$B$1))</f>
        <v>1772</v>
      </c>
      <c r="J33" s="27">
        <f>IF(MATCH($B$1,Raw!$AL$1:$AL$779,0)&lt;$B$2,IFERROR(VLOOKUP($B$1&amp;$A33,Raw!$A$3:$AJ$9767,MATCH(J$6,Raw!$A$1:$AJ$1,0),0),"-"),SUMIFS(INDEX(Raw!$G$3:$AJ$1006,,MATCH(J$6,Raw!$G$1:$AJ$1,0)),Raw!$D$3:$D$1006,$A33,Raw!$C$3:$C$1006,$B$1))</f>
        <v>388</v>
      </c>
      <c r="K33" s="27">
        <f>IF(MATCH($B$1,Raw!$AL$1:$AL$779,0)&lt;$B$2,IFERROR(VLOOKUP($B$1&amp;$A33,Raw!$A$3:$AJ$9767,MATCH(K$6,Raw!$A$1:$AJ$1,0),0),"-"),SUMIFS(INDEX(Raw!$G$3:$AJ$1006,,MATCH(K$6,Raw!$G$1:$AJ$1,0)),Raw!$D$3:$D$1006,$A33,Raw!$C$3:$C$1006,$B$1))</f>
        <v>0</v>
      </c>
      <c r="L33" s="27">
        <f>IF(MATCH($B$1,Raw!$AL$1:$AL$779,0)&lt;$B$2,IFERROR(VLOOKUP($B$1&amp;$A33,Raw!$A$3:$AJ$9767,MATCH(L$6,Raw!$A$1:$AJ$1,0),0),"-"),SUMIFS(INDEX(Raw!$G$3:$AJ$1006,,MATCH(L$6,Raw!$G$1:$AJ$1,0)),Raw!$D$3:$D$1006,$A33,Raw!$C$3:$C$1006,$B$1))</f>
        <v>0</v>
      </c>
      <c r="M33" s="27">
        <f>IF(MATCH($B$1,Raw!$AL$1:$AL$779,0)&lt;$B$2,IFERROR(VLOOKUP($B$1&amp;$A33,Raw!$A$3:$AJ$9767,MATCH(M$6,Raw!$A$1:$AJ$1,0),0),"-"),SUMIFS(INDEX(Raw!$G$3:$AJ$1006,,MATCH(M$6,Raw!$G$1:$AJ$1,0)),Raw!$D$3:$D$1006,$A33,Raw!$C$3:$C$1006,$B$1))</f>
        <v>441</v>
      </c>
      <c r="N33" s="27">
        <f>IF(MATCH($B$1,Raw!$AL$1:$AL$779,0)&lt;$B$2,IFERROR(VLOOKUP($B$1&amp;$A33,Raw!$A$3:$AJ$9767,MATCH(N$6,Raw!$A$1:$AJ$1,0),0),"-"),SUMIFS(INDEX(Raw!$G$3:$AJ$1006,,MATCH(N$6,Raw!$G$1:$AJ$1,0)),Raw!$D$3:$D$1006,$A33,Raw!$C$3:$C$1006,$B$1))</f>
        <v>321</v>
      </c>
      <c r="O33" s="71">
        <f t="shared" si="65"/>
        <v>0.89833210694137844</v>
      </c>
      <c r="P33" s="27"/>
      <c r="Q33" s="27">
        <f>IF(MATCH($B$1,Raw!$AL$1:$AL$779,0)&lt;$B$2,IFERROR(VLOOKUP($B$1&amp;$A33,Raw!$A$3:$AJ$9767,MATCH(Q$6,Raw!$A$1:$AJ$1,0),0),"-"),SUMIFS(INDEX(Raw!$G$3:$AJ$1006,,MATCH(Q$6,Raw!$G$1:$AJ$1,0)),Raw!$D$3:$D$1006,$A33,Raw!$C$3:$C$1006,$B$1))</f>
        <v>6969</v>
      </c>
      <c r="R33" s="27">
        <f>IF(MATCH($B$1,Raw!$AL$1:$AL$779,0)&lt;$B$2,IFERROR(VLOOKUP($B$1&amp;$A33,Raw!$A$3:$AJ$9767,MATCH(R$6,Raw!$A$1:$AJ$1,0),0),"-"),SUMIFS(INDEX(Raw!$G$3:$AJ$1006,,MATCH(R$6,Raw!$G$1:$AJ$1,0)),Raw!$D$3:$D$1006,$A33,Raw!$C$3:$C$1006,$B$1))</f>
        <v>665</v>
      </c>
      <c r="S33" s="27">
        <f>IF(MATCH($B$1,Raw!$AL$1:$AL$779,0)&lt;$B$2,IFERROR(VLOOKUP($B$1&amp;$A33,Raw!$A$3:$AJ$9767,MATCH(S$6,Raw!$A$1:$AJ$1,0),0),"-"),SUMIFS(INDEX(Raw!$G$3:$AJ$1006,,MATCH(S$6,Raw!$G$1:$AJ$1,0)),Raw!$D$3:$D$1006,$A33,Raw!$C$3:$C$1006,$B$1))</f>
        <v>287</v>
      </c>
      <c r="T33" s="27">
        <f>IF(MATCH($B$1,Raw!$AL$1:$AL$779,0)&lt;$B$2,IFERROR(VLOOKUP($B$1&amp;$A33,Raw!$A$3:$AJ$9767,MATCH(T$6,Raw!$A$1:$AJ$1,0),0),"-"),SUMIFS(INDEX(Raw!$G$3:$AJ$1006,,MATCH(T$6,Raw!$G$1:$AJ$1,0)),Raw!$D$3:$D$1006,$A33,Raw!$C$3:$C$1006,$B$1))</f>
        <v>417</v>
      </c>
      <c r="U33" s="73">
        <f t="shared" si="66"/>
        <v>0.96376720111097081</v>
      </c>
      <c r="V33" s="27"/>
      <c r="W33" s="27">
        <f>IF(MATCH($B$1,Raw!$AL$1:$AL$779,0)&lt;$B$2,IFERROR(VLOOKUP($B$1&amp;$A33,Raw!$A$3:$AJ$9767,MATCH(W$6,Raw!$A$1:$AJ$1,0),0),"-"),SUMIFS(INDEX(Raw!$G$3:$AJ$1006,,MATCH(W$6,Raw!$G$1:$AJ$1,0)),Raw!$D$3:$D$1006,$A33,Raw!$C$3:$C$1006,$B$1))</f>
        <v>2092</v>
      </c>
      <c r="X33" s="27">
        <f>IF(MATCH($B$1,Raw!$AL$1:$AL$779,0)&lt;$B$2,IFERROR(VLOOKUP($B$1&amp;$A33,Raw!$A$3:$AJ$9767,MATCH(X$6,Raw!$A$1:$AJ$1,0),0),"-"),SUMIFS(INDEX(Raw!$G$3:$AJ$1006,,MATCH(X$6,Raw!$G$1:$AJ$1,0)),Raw!$D$3:$D$1006,$A33,Raw!$C$3:$C$1006,$B$1))</f>
        <v>2857</v>
      </c>
      <c r="Y33" s="27">
        <f>IF(MATCH($B$1,Raw!$AL$1:$AL$779,0)&lt;$B$2,IFERROR(VLOOKUP($B$1&amp;$A33,Raw!$A$3:$AJ$9767,MATCH(Y$6,Raw!$A$1:$AJ$1,0),0),"-"),SUMIFS(INDEX(Raw!$G$3:$AJ$1006,,MATCH(Y$6,Raw!$G$1:$AJ$1,0)),Raw!$D$3:$D$1006,$A33,Raw!$C$3:$C$1006,$B$1))</f>
        <v>802</v>
      </c>
      <c r="Z33" s="27">
        <f>IF(MATCH($B$1,Raw!$AL$1:$AL$779,0)&lt;$B$2,IFERROR(VLOOKUP($B$1&amp;$A33,Raw!$A$3:$AJ$9767,MATCH(Z$6,Raw!$A$1:$AJ$1,0),0),"-"),SUMIFS(INDEX(Raw!$G$3:$AJ$1006,,MATCH(Z$6,Raw!$G$1:$AJ$1,0)),Raw!$D$3:$D$1006,$A33,Raw!$C$3:$C$1006,$B$1))</f>
        <v>284</v>
      </c>
      <c r="AA33" s="27">
        <f>IF(MATCH($B$1,Raw!$AL$1:$AL$779,0)&lt;$B$2,IFERROR(VLOOKUP($B$1&amp;$A33,Raw!$A$3:$AJ$9767,MATCH(AA$6,Raw!$A$1:$AJ$1,0),0),"-"),SUMIFS(INDEX(Raw!$G$3:$AJ$1006,,MATCH(AA$6,Raw!$G$1:$AJ$1,0)),Raw!$D$3:$D$1006,$A33,Raw!$C$3:$C$1006,$B$1))</f>
        <v>353</v>
      </c>
      <c r="AB33" s="73">
        <f t="shared" si="67"/>
        <v>0.82004971002485505</v>
      </c>
      <c r="AC33" s="27"/>
      <c r="AD33" s="27">
        <f>IF(MATCH($B$1,Raw!$AL$1:$AL$779,0)&lt;$B$2,IFERROR(VLOOKUP($B$1&amp;$A33,Raw!$A$3:$AJ$9767,MATCH(AD$6,Raw!$A$1:$AJ$1,0),0),"-"),SUMIFS(INDEX(Raw!$G$3:$AJ$1006,,MATCH(AD$6,Raw!$G$1:$AJ$1,0)),Raw!$D$3:$D$1006,$A33,Raw!$C$3:$C$1006,$B$1))</f>
        <v>1216</v>
      </c>
      <c r="AE33" s="27">
        <f>IF(MATCH($B$1,Raw!$AL$1:$AL$779,0)&lt;$B$2,IFERROR(VLOOKUP($B$1&amp;$A33,Raw!$A$3:$AJ$9767,MATCH(AE$6,Raw!$A$1:$AJ$1,0),0),"-"),SUMIFS(INDEX(Raw!$G$3:$AJ$1006,,MATCH(AE$6,Raw!$G$1:$AJ$1,0)),Raw!$D$3:$D$1006,$A33,Raw!$C$3:$C$1006,$B$1))</f>
        <v>2109</v>
      </c>
      <c r="AF33" s="27">
        <f>IF(MATCH($B$1,Raw!$AL$1:$AL$779,0)&lt;$B$2,IFERROR(VLOOKUP($B$1&amp;$A33,Raw!$A$3:$AJ$9767,MATCH(AF$6,Raw!$A$1:$AJ$1,0),0),"-"),SUMIFS(INDEX(Raw!$G$3:$AJ$1006,,MATCH(AF$6,Raw!$G$1:$AJ$1,0)),Raw!$D$3:$D$1006,$A33,Raw!$C$3:$C$1006,$B$1))</f>
        <v>2552</v>
      </c>
      <c r="AG33" s="27">
        <f>IF(MATCH($B$1,Raw!$AL$1:$AL$779,0)&lt;$B$2,IFERROR(VLOOKUP($B$1&amp;$A33,Raw!$A$3:$AJ$9767,MATCH(AG$6,Raw!$A$1:$AJ$1,0),0),"-"),SUMIFS(INDEX(Raw!$G$3:$AJ$1006,,MATCH(AG$6,Raw!$G$1:$AJ$1,0)),Raw!$D$3:$D$1006,$A33,Raw!$C$3:$C$1006,$B$1))</f>
        <v>641</v>
      </c>
      <c r="AH33" s="27">
        <f>IF(MATCH($B$1,Raw!$AL$1:$AL$779,0)&lt;$B$2,IFERROR(VLOOKUP($B$1&amp;$A33,Raw!$A$3:$AJ$9767,MATCH(AH$6,Raw!$A$1:$AJ$1,0),0),"-"),SUMIFS(INDEX(Raw!$G$3:$AJ$1006,,MATCH(AH$6,Raw!$G$1:$AJ$1,0)),Raw!$D$3:$D$1006,$A33,Raw!$C$3:$C$1006,$B$1))</f>
        <v>396</v>
      </c>
      <c r="AI33" s="27">
        <f>IF(MATCH($B$1,Raw!$AL$1:$AL$779,0)&lt;$B$2,IFERROR(VLOOKUP($B$1&amp;$A33,Raw!$A$3:$AJ$9767,MATCH(AI$6,Raw!$A$1:$AJ$1,0),0),"-"),SUMIFS(INDEX(Raw!$G$3:$AJ$1006,,MATCH(AI$6,Raw!$G$1:$AJ$1,0)),Raw!$D$3:$D$1006,$A33,Raw!$C$3:$C$1006,$B$1))</f>
        <v>0</v>
      </c>
      <c r="AJ33" s="73">
        <f t="shared" si="68"/>
        <v>0.17587503615851896</v>
      </c>
      <c r="AK33" s="73">
        <f t="shared" si="61"/>
        <v>0.30503326583743129</v>
      </c>
      <c r="AL33" s="51">
        <f t="shared" si="62"/>
        <v>0.36910616141162855</v>
      </c>
      <c r="AM33" s="51">
        <f t="shared" si="63"/>
        <v>9.2710442580271918E-2</v>
      </c>
      <c r="AN33" s="51">
        <f t="shared" si="64"/>
        <v>5.7275094012149259E-2</v>
      </c>
      <c r="AO33" s="27"/>
      <c r="AP33" s="27">
        <f>IF(MATCH($B$1,Raw!$AL$1:$AL$779,0)&lt;$B$2,IFERROR(VLOOKUP($B$1&amp;$A33,Raw!$A$3:$AJ$9767,MATCH(AP$6,Raw!$A$1:$AJ$1,0),0),"-"),SUMIFS(INDEX(Raw!$G$3:$AJ$1006,,MATCH(AP$6,Raw!$G$1:$AJ$1,0)),Raw!$D$3:$D$1006,$A33,Raw!$C$3:$C$1006,$B$1))</f>
        <v>0</v>
      </c>
      <c r="AQ33" s="27">
        <f>IF(MATCH($B$1,Raw!$AL$1:$AL$779,0)&lt;$B$2,IFERROR(VLOOKUP($B$1&amp;$A33,Raw!$A$3:$AJ$9767,MATCH(AQ$6,Raw!$A$1:$AJ$1,0),0),"-"),SUMIFS(INDEX(Raw!$G$3:$AJ$1006,,MATCH(AQ$6,Raw!$G$1:$AJ$1,0)),Raw!$D$3:$D$1006,$A33,Raw!$C$3:$C$1006,$B$1))</f>
        <v>0</v>
      </c>
      <c r="AR33" s="27">
        <f>IF(MATCH($B$1,Raw!$AL$1:$AL$779,0)&lt;$B$2,IFERROR(VLOOKUP($B$1&amp;$A33,Raw!$A$3:$AJ$9767,MATCH(AR$6,Raw!$A$1:$AJ$1,0),0),"-"),SUMIFS(INDEX(Raw!$G$3:$AJ$1006,,MATCH(AR$6,Raw!$G$1:$AJ$1,0)),Raw!$D$3:$D$1006,$A33,Raw!$C$3:$C$1006,$B$1))</f>
        <v>0</v>
      </c>
      <c r="AS33" s="27">
        <f>IF(MATCH($B$1,Raw!$AL$1:$AL$779,0)&lt;$B$2,IFERROR(VLOOKUP($B$1&amp;$A33,Raw!$A$3:$AJ$9767,MATCH(AS$6,Raw!$A$1:$AJ$1,0),0),"-"),SUMIFS(INDEX(Raw!$G$3:$AJ$1006,,MATCH(AS$6,Raw!$G$1:$AJ$1,0)),Raw!$D$3:$D$1006,$A33,Raw!$C$3:$C$1006,$B$1))</f>
        <v>0</v>
      </c>
      <c r="AT33" s="27">
        <f>IF(MATCH($B$1,Raw!$AL$1:$AL$779,0)&lt;$B$2,IFERROR(VLOOKUP($B$1&amp;$A33,Raw!$A$3:$AJ$9767,MATCH(AT$6,Raw!$A$1:$AJ$1,0),0),"-"),SUMIFS(INDEX(Raw!$G$3:$AJ$1006,,MATCH(AT$6,Raw!$G$1:$AJ$1,0)),Raw!$D$3:$D$1006,$A33,Raw!$C$3:$C$1006,$B$1))</f>
        <v>0</v>
      </c>
      <c r="AU33" s="73" t="str">
        <f t="shared" si="69"/>
        <v>-</v>
      </c>
    </row>
    <row r="34" spans="1:47" s="7" customFormat="1" collapsed="1" x14ac:dyDescent="0.25">
      <c r="A34" s="69">
        <f t="shared" si="70"/>
        <v>41912</v>
      </c>
      <c r="B34" s="45" t="s">
        <v>422</v>
      </c>
      <c r="C34" s="28"/>
      <c r="D34" s="28"/>
      <c r="E34" s="27">
        <f>IF(MATCH($B$1,Raw!$AL$1:$AL$779,0)&lt;$B$2,IFERROR(VLOOKUP($B$1&amp;$A34,Raw!$A$3:$AJ$9767,MATCH(E$6,Raw!$A$1:$AJ$1,0),0),"-"),SUMIFS(INDEX(Raw!$G$3:$AJ$1006,,MATCH(E$6,Raw!$G$1:$AJ$1,0)),Raw!$D$3:$D$1006,$A34,Raw!$C$3:$C$1006,$B$1))</f>
        <v>0</v>
      </c>
      <c r="F34" s="27">
        <f>IF(MATCH($B$1,Raw!$AL$1:$AL$779,0)&lt;$B$2,IFERROR(VLOOKUP($B$1&amp;$A34,Raw!$A$3:$AJ$9767,MATCH(F$6,Raw!$A$1:$AJ$1,0),0),"-"),SUMIFS(INDEX(Raw!$G$3:$AJ$1006,,MATCH(F$6,Raw!$G$1:$AJ$1,0)),Raw!$D$3:$D$1006,$A34,Raw!$C$3:$C$1006,$B$1))</f>
        <v>11572</v>
      </c>
      <c r="G34" s="27"/>
      <c r="H34" s="27">
        <f>IF(MATCH($B$1,Raw!$AL$1:$AL$779,0)&lt;$B$2,IFERROR(VLOOKUP($B$1&amp;$A34,Raw!$A$3:$AJ$9767,MATCH(H$6,Raw!$A$1:$AJ$1,0),0),"-"),SUMIFS(INDEX(Raw!$G$3:$AJ$1006,,MATCH(H$6,Raw!$G$1:$AJ$1,0)),Raw!$D$3:$D$1006,$A34,Raw!$C$3:$C$1006,$B$1))</f>
        <v>7849</v>
      </c>
      <c r="I34" s="27">
        <f>IF(MATCH($B$1,Raw!$AL$1:$AL$779,0)&lt;$B$2,IFERROR(VLOOKUP($B$1&amp;$A34,Raw!$A$3:$AJ$9767,MATCH(I$6,Raw!$A$1:$AJ$1,0),0),"-"),SUMIFS(INDEX(Raw!$G$3:$AJ$1006,,MATCH(I$6,Raw!$G$1:$AJ$1,0)),Raw!$D$3:$D$1006,$A34,Raw!$C$3:$C$1006,$B$1))</f>
        <v>2068</v>
      </c>
      <c r="J34" s="27">
        <f>IF(MATCH($B$1,Raw!$AL$1:$AL$779,0)&lt;$B$2,IFERROR(VLOOKUP($B$1&amp;$A34,Raw!$A$3:$AJ$9767,MATCH(J$6,Raw!$A$1:$AJ$1,0),0),"-"),SUMIFS(INDEX(Raw!$G$3:$AJ$1006,,MATCH(J$6,Raw!$G$1:$AJ$1,0)),Raw!$D$3:$D$1006,$A34,Raw!$C$3:$C$1006,$B$1))</f>
        <v>432</v>
      </c>
      <c r="K34" s="27">
        <f>IF(MATCH($B$1,Raw!$AL$1:$AL$779,0)&lt;$B$2,IFERROR(VLOOKUP($B$1&amp;$A34,Raw!$A$3:$AJ$9767,MATCH(K$6,Raw!$A$1:$AJ$1,0),0),"-"),SUMIFS(INDEX(Raw!$G$3:$AJ$1006,,MATCH(K$6,Raw!$G$1:$AJ$1,0)),Raw!$D$3:$D$1006,$A34,Raw!$C$3:$C$1006,$B$1))</f>
        <v>0</v>
      </c>
      <c r="L34" s="27">
        <f>IF(MATCH($B$1,Raw!$AL$1:$AL$779,0)&lt;$B$2,IFERROR(VLOOKUP($B$1&amp;$A34,Raw!$A$3:$AJ$9767,MATCH(L$6,Raw!$A$1:$AJ$1,0),0),"-"),SUMIFS(INDEX(Raw!$G$3:$AJ$1006,,MATCH(L$6,Raw!$G$1:$AJ$1,0)),Raw!$D$3:$D$1006,$A34,Raw!$C$3:$C$1006,$B$1))</f>
        <v>0</v>
      </c>
      <c r="M34" s="27">
        <f>IF(MATCH($B$1,Raw!$AL$1:$AL$779,0)&lt;$B$2,IFERROR(VLOOKUP($B$1&amp;$A34,Raw!$A$3:$AJ$9767,MATCH(M$6,Raw!$A$1:$AJ$1,0),0),"-"),SUMIFS(INDEX(Raw!$G$3:$AJ$1006,,MATCH(M$6,Raw!$G$1:$AJ$1,0)),Raw!$D$3:$D$1006,$A34,Raw!$C$3:$C$1006,$B$1))</f>
        <v>699</v>
      </c>
      <c r="N34" s="27">
        <f>IF(MATCH($B$1,Raw!$AL$1:$AL$779,0)&lt;$B$2,IFERROR(VLOOKUP($B$1&amp;$A34,Raw!$A$3:$AJ$9767,MATCH(N$6,Raw!$A$1:$AJ$1,0),0),"-"),SUMIFS(INDEX(Raw!$G$3:$AJ$1006,,MATCH(N$6,Raw!$G$1:$AJ$1,0)),Raw!$D$3:$D$1006,$A34,Raw!$C$3:$C$1006,$B$1))</f>
        <v>361</v>
      </c>
      <c r="O34" s="71">
        <f t="shared" si="65"/>
        <v>0.89762853005068788</v>
      </c>
      <c r="P34" s="27"/>
      <c r="Q34" s="27">
        <f>IF(MATCH($B$1,Raw!$AL$1:$AL$779,0)&lt;$B$2,IFERROR(VLOOKUP($B$1&amp;$A34,Raw!$A$3:$AJ$9767,MATCH(Q$6,Raw!$A$1:$AJ$1,0),0),"-"),SUMIFS(INDEX(Raw!$G$3:$AJ$1006,,MATCH(Q$6,Raw!$G$1:$AJ$1,0)),Raw!$D$3:$D$1006,$A34,Raw!$C$3:$C$1006,$B$1))</f>
        <v>9555</v>
      </c>
      <c r="R34" s="27">
        <f>IF(MATCH($B$1,Raw!$AL$1:$AL$779,0)&lt;$B$2,IFERROR(VLOOKUP($B$1&amp;$A34,Raw!$A$3:$AJ$9767,MATCH(R$6,Raw!$A$1:$AJ$1,0),0),"-"),SUMIFS(INDEX(Raw!$G$3:$AJ$1006,,MATCH(R$6,Raw!$G$1:$AJ$1,0)),Raw!$D$3:$D$1006,$A34,Raw!$C$3:$C$1006,$B$1))</f>
        <v>908</v>
      </c>
      <c r="S34" s="27">
        <f>IF(MATCH($B$1,Raw!$AL$1:$AL$779,0)&lt;$B$2,IFERROR(VLOOKUP($B$1&amp;$A34,Raw!$A$3:$AJ$9767,MATCH(S$6,Raw!$A$1:$AJ$1,0),0),"-"),SUMIFS(INDEX(Raw!$G$3:$AJ$1006,,MATCH(S$6,Raw!$G$1:$AJ$1,0)),Raw!$D$3:$D$1006,$A34,Raw!$C$3:$C$1006,$B$1))</f>
        <v>388</v>
      </c>
      <c r="T34" s="27">
        <f>IF(MATCH($B$1,Raw!$AL$1:$AL$779,0)&lt;$B$2,IFERROR(VLOOKUP($B$1&amp;$A34,Raw!$A$3:$AJ$9767,MATCH(T$6,Raw!$A$1:$AJ$1,0),0),"-"),SUMIFS(INDEX(Raw!$G$3:$AJ$1006,,MATCH(T$6,Raw!$G$1:$AJ$1,0)),Raw!$D$3:$D$1006,$A34,Raw!$C$3:$C$1006,$B$1))</f>
        <v>404</v>
      </c>
      <c r="U34" s="73">
        <f t="shared" si="66"/>
        <v>0.9642429269191779</v>
      </c>
      <c r="V34" s="27"/>
      <c r="W34" s="27">
        <f>IF(MATCH($B$1,Raw!$AL$1:$AL$779,0)&lt;$B$2,IFERROR(VLOOKUP($B$1&amp;$A34,Raw!$A$3:$AJ$9767,MATCH(W$6,Raw!$A$1:$AJ$1,0),0),"-"),SUMIFS(INDEX(Raw!$G$3:$AJ$1006,,MATCH(W$6,Raw!$G$1:$AJ$1,0)),Raw!$D$3:$D$1006,$A34,Raw!$C$3:$C$1006,$B$1))</f>
        <v>2869</v>
      </c>
      <c r="X34" s="27">
        <f>IF(MATCH($B$1,Raw!$AL$1:$AL$779,0)&lt;$B$2,IFERROR(VLOOKUP($B$1&amp;$A34,Raw!$A$3:$AJ$9767,MATCH(X$6,Raw!$A$1:$AJ$1,0),0),"-"),SUMIFS(INDEX(Raw!$G$3:$AJ$1006,,MATCH(X$6,Raw!$G$1:$AJ$1,0)),Raw!$D$3:$D$1006,$A34,Raw!$C$3:$C$1006,$B$1))</f>
        <v>3984</v>
      </c>
      <c r="Y34" s="27">
        <f>IF(MATCH($B$1,Raw!$AL$1:$AL$779,0)&lt;$B$2,IFERROR(VLOOKUP($B$1&amp;$A34,Raw!$A$3:$AJ$9767,MATCH(Y$6,Raw!$A$1:$AJ$1,0),0),"-"),SUMIFS(INDEX(Raw!$G$3:$AJ$1006,,MATCH(Y$6,Raw!$G$1:$AJ$1,0)),Raw!$D$3:$D$1006,$A34,Raw!$C$3:$C$1006,$B$1))</f>
        <v>1083</v>
      </c>
      <c r="Z34" s="27">
        <f>IF(MATCH($B$1,Raw!$AL$1:$AL$779,0)&lt;$B$2,IFERROR(VLOOKUP($B$1&amp;$A34,Raw!$A$3:$AJ$9767,MATCH(Z$6,Raw!$A$1:$AJ$1,0),0),"-"),SUMIFS(INDEX(Raw!$G$3:$AJ$1006,,MATCH(Z$6,Raw!$G$1:$AJ$1,0)),Raw!$D$3:$D$1006,$A34,Raw!$C$3:$C$1006,$B$1))</f>
        <v>344</v>
      </c>
      <c r="AA34" s="27">
        <f>IF(MATCH($B$1,Raw!$AL$1:$AL$779,0)&lt;$B$2,IFERROR(VLOOKUP($B$1&amp;$A34,Raw!$A$3:$AJ$9767,MATCH(AA$6,Raw!$A$1:$AJ$1,0),0),"-"),SUMIFS(INDEX(Raw!$G$3:$AJ$1006,,MATCH(AA$6,Raw!$G$1:$AJ$1,0)),Raw!$D$3:$D$1006,$A34,Raw!$C$3:$C$1006,$B$1))</f>
        <v>471</v>
      </c>
      <c r="AB34" s="73">
        <f t="shared" si="67"/>
        <v>0.82765700483091786</v>
      </c>
      <c r="AC34" s="27"/>
      <c r="AD34" s="27">
        <f>IF(MATCH($B$1,Raw!$AL$1:$AL$779,0)&lt;$B$2,IFERROR(VLOOKUP($B$1&amp;$A34,Raw!$A$3:$AJ$9767,MATCH(AD$6,Raw!$A$1:$AJ$1,0),0),"-"),SUMIFS(INDEX(Raw!$G$3:$AJ$1006,,MATCH(AD$6,Raw!$G$1:$AJ$1,0)),Raw!$D$3:$D$1006,$A34,Raw!$C$3:$C$1006,$B$1))</f>
        <v>1756</v>
      </c>
      <c r="AE34" s="27">
        <f>IF(MATCH($B$1,Raw!$AL$1:$AL$779,0)&lt;$B$2,IFERROR(VLOOKUP($B$1&amp;$A34,Raw!$A$3:$AJ$9767,MATCH(AE$6,Raw!$A$1:$AJ$1,0),0),"-"),SUMIFS(INDEX(Raw!$G$3:$AJ$1006,,MATCH(AE$6,Raw!$G$1:$AJ$1,0)),Raw!$D$3:$D$1006,$A34,Raw!$C$3:$C$1006,$B$1))</f>
        <v>3014</v>
      </c>
      <c r="AF34" s="27">
        <f>IF(MATCH($B$1,Raw!$AL$1:$AL$779,0)&lt;$B$2,IFERROR(VLOOKUP($B$1&amp;$A34,Raw!$A$3:$AJ$9767,MATCH(AF$6,Raw!$A$1:$AJ$1,0),0),"-"),SUMIFS(INDEX(Raw!$G$3:$AJ$1006,,MATCH(AF$6,Raw!$G$1:$AJ$1,0)),Raw!$D$3:$D$1006,$A34,Raw!$C$3:$C$1006,$B$1))</f>
        <v>3601</v>
      </c>
      <c r="AG34" s="27">
        <f>IF(MATCH($B$1,Raw!$AL$1:$AL$779,0)&lt;$B$2,IFERROR(VLOOKUP($B$1&amp;$A34,Raw!$A$3:$AJ$9767,MATCH(AG$6,Raw!$A$1:$AJ$1,0),0),"-"),SUMIFS(INDEX(Raw!$G$3:$AJ$1006,,MATCH(AG$6,Raw!$G$1:$AJ$1,0)),Raw!$D$3:$D$1006,$A34,Raw!$C$3:$C$1006,$B$1))</f>
        <v>1331</v>
      </c>
      <c r="AH34" s="27">
        <f>IF(MATCH($B$1,Raw!$AL$1:$AL$779,0)&lt;$B$2,IFERROR(VLOOKUP($B$1&amp;$A34,Raw!$A$3:$AJ$9767,MATCH(AH$6,Raw!$A$1:$AJ$1,0),0),"-"),SUMIFS(INDEX(Raw!$G$3:$AJ$1006,,MATCH(AH$6,Raw!$G$1:$AJ$1,0)),Raw!$D$3:$D$1006,$A34,Raw!$C$3:$C$1006,$B$1))</f>
        <v>691</v>
      </c>
      <c r="AI34" s="27">
        <f>IF(MATCH($B$1,Raw!$AL$1:$AL$779,0)&lt;$B$2,IFERROR(VLOOKUP($B$1&amp;$A34,Raw!$A$3:$AJ$9767,MATCH(AI$6,Raw!$A$1:$AJ$1,0),0),"-"),SUMIFS(INDEX(Raw!$G$3:$AJ$1006,,MATCH(AI$6,Raw!$G$1:$AJ$1,0)),Raw!$D$3:$D$1006,$A34,Raw!$C$3:$C$1006,$B$1))</f>
        <v>0</v>
      </c>
      <c r="AJ34" s="73">
        <f t="shared" si="68"/>
        <v>0.16895987684018088</v>
      </c>
      <c r="AK34" s="73">
        <f t="shared" si="61"/>
        <v>0.29000288655826034</v>
      </c>
      <c r="AL34" s="51">
        <f t="shared" si="62"/>
        <v>0.34648320985278552</v>
      </c>
      <c r="AM34" s="51">
        <f t="shared" si="63"/>
        <v>0.12806696815164054</v>
      </c>
      <c r="AN34" s="51">
        <f t="shared" si="64"/>
        <v>6.6487058597132692E-2</v>
      </c>
      <c r="AO34" s="27"/>
      <c r="AP34" s="27">
        <f>IF(MATCH($B$1,Raw!$AL$1:$AL$779,0)&lt;$B$2,IFERROR(VLOOKUP($B$1&amp;$A34,Raw!$A$3:$AJ$9767,MATCH(AP$6,Raw!$A$1:$AJ$1,0),0),"-"),SUMIFS(INDEX(Raw!$G$3:$AJ$1006,,MATCH(AP$6,Raw!$G$1:$AJ$1,0)),Raw!$D$3:$D$1006,$A34,Raw!$C$3:$C$1006,$B$1))</f>
        <v>0</v>
      </c>
      <c r="AQ34" s="27">
        <f>IF(MATCH($B$1,Raw!$AL$1:$AL$779,0)&lt;$B$2,IFERROR(VLOOKUP($B$1&amp;$A34,Raw!$A$3:$AJ$9767,MATCH(AQ$6,Raw!$A$1:$AJ$1,0),0),"-"),SUMIFS(INDEX(Raw!$G$3:$AJ$1006,,MATCH(AQ$6,Raw!$G$1:$AJ$1,0)),Raw!$D$3:$D$1006,$A34,Raw!$C$3:$C$1006,$B$1))</f>
        <v>0</v>
      </c>
      <c r="AR34" s="27">
        <f>IF(MATCH($B$1,Raw!$AL$1:$AL$779,0)&lt;$B$2,IFERROR(VLOOKUP($B$1&amp;$A34,Raw!$A$3:$AJ$9767,MATCH(AR$6,Raw!$A$1:$AJ$1,0),0),"-"),SUMIFS(INDEX(Raw!$G$3:$AJ$1006,,MATCH(AR$6,Raw!$G$1:$AJ$1,0)),Raw!$D$3:$D$1006,$A34,Raw!$C$3:$C$1006,$B$1))</f>
        <v>0</v>
      </c>
      <c r="AS34" s="27">
        <f>IF(MATCH($B$1,Raw!$AL$1:$AL$779,0)&lt;$B$2,IFERROR(VLOOKUP($B$1&amp;$A34,Raw!$A$3:$AJ$9767,MATCH(AS$6,Raw!$A$1:$AJ$1,0),0),"-"),SUMIFS(INDEX(Raw!$G$3:$AJ$1006,,MATCH(AS$6,Raw!$G$1:$AJ$1,0)),Raw!$D$3:$D$1006,$A34,Raw!$C$3:$C$1006,$B$1))</f>
        <v>0</v>
      </c>
      <c r="AT34" s="27">
        <f>IF(MATCH($B$1,Raw!$AL$1:$AL$779,0)&lt;$B$2,IFERROR(VLOOKUP($B$1&amp;$A34,Raw!$A$3:$AJ$9767,MATCH(AT$6,Raw!$A$1:$AJ$1,0),0),"-"),SUMIFS(INDEX(Raw!$G$3:$AJ$1006,,MATCH(AT$6,Raw!$G$1:$AJ$1,0)),Raw!$D$3:$D$1006,$A34,Raw!$C$3:$C$1006,$B$1))</f>
        <v>0</v>
      </c>
      <c r="AU34" s="73" t="str">
        <f t="shared" si="69"/>
        <v>-</v>
      </c>
    </row>
    <row r="35" spans="1:47" s="7" customFormat="1" collapsed="1" x14ac:dyDescent="0.25">
      <c r="A35" s="69">
        <f t="shared" si="70"/>
        <v>42094</v>
      </c>
      <c r="B35" s="45" t="s">
        <v>423</v>
      </c>
      <c r="C35" s="28"/>
      <c r="D35" s="28"/>
      <c r="E35" s="27">
        <f>IF(MATCH($B$1,Raw!$AL$1:$AL$779,0)&lt;$B$2,IFERROR(VLOOKUP($B$1&amp;$A35,Raw!$A$3:$AJ$9767,MATCH(E$6,Raw!$A$1:$AJ$1,0),0),"-"),SUMIFS(INDEX(Raw!$G$3:$AJ$1006,,MATCH(E$6,Raw!$G$1:$AJ$1,0)),Raw!$D$3:$D$1006,$A35,Raw!$C$3:$C$1006,$B$1))</f>
        <v>0</v>
      </c>
      <c r="F35" s="27">
        <f>IF(MATCH($B$1,Raw!$AL$1:$AL$779,0)&lt;$B$2,IFERROR(VLOOKUP($B$1&amp;$A35,Raw!$A$3:$AJ$9767,MATCH(F$6,Raw!$A$1:$AJ$1,0),0),"-"),SUMIFS(INDEX(Raw!$G$3:$AJ$1006,,MATCH(F$6,Raw!$G$1:$AJ$1,0)),Raw!$D$3:$D$1006,$A35,Raw!$C$3:$C$1006,$B$1))</f>
        <v>13138</v>
      </c>
      <c r="G35" s="27"/>
      <c r="H35" s="27">
        <f>IF(MATCH($B$1,Raw!$AL$1:$AL$779,0)&lt;$B$2,IFERROR(VLOOKUP($B$1&amp;$A35,Raw!$A$3:$AJ$9767,MATCH(H$6,Raw!$A$1:$AJ$1,0),0),"-"),SUMIFS(INDEX(Raw!$G$3:$AJ$1006,,MATCH(H$6,Raw!$G$1:$AJ$1,0)),Raw!$D$3:$D$1006,$A35,Raw!$C$3:$C$1006,$B$1))</f>
        <v>8919</v>
      </c>
      <c r="I35" s="27">
        <f>IF(MATCH($B$1,Raw!$AL$1:$AL$779,0)&lt;$B$2,IFERROR(VLOOKUP($B$1&amp;$A35,Raw!$A$3:$AJ$9767,MATCH(I$6,Raw!$A$1:$AJ$1,0),0),"-"),SUMIFS(INDEX(Raw!$G$3:$AJ$1006,,MATCH(I$6,Raw!$G$1:$AJ$1,0)),Raw!$D$3:$D$1006,$A35,Raw!$C$3:$C$1006,$B$1))</f>
        <v>2591</v>
      </c>
      <c r="J35" s="27">
        <f>IF(MATCH($B$1,Raw!$AL$1:$AL$779,0)&lt;$B$2,IFERROR(VLOOKUP($B$1&amp;$A35,Raw!$A$3:$AJ$9767,MATCH(J$6,Raw!$A$1:$AJ$1,0),0),"-"),SUMIFS(INDEX(Raw!$G$3:$AJ$1006,,MATCH(J$6,Raw!$G$1:$AJ$1,0)),Raw!$D$3:$D$1006,$A35,Raw!$C$3:$C$1006,$B$1))</f>
        <v>567</v>
      </c>
      <c r="K35" s="27">
        <f>IF(MATCH($B$1,Raw!$AL$1:$AL$779,0)&lt;$B$2,IFERROR(VLOOKUP($B$1&amp;$A35,Raw!$A$3:$AJ$9767,MATCH(K$6,Raw!$A$1:$AJ$1,0),0),"-"),SUMIFS(INDEX(Raw!$G$3:$AJ$1006,,MATCH(K$6,Raw!$G$1:$AJ$1,0)),Raw!$D$3:$D$1006,$A35,Raw!$C$3:$C$1006,$B$1))</f>
        <v>0</v>
      </c>
      <c r="L35" s="27">
        <f>IF(MATCH($B$1,Raw!$AL$1:$AL$779,0)&lt;$B$2,IFERROR(VLOOKUP($B$1&amp;$A35,Raw!$A$3:$AJ$9767,MATCH(L$6,Raw!$A$1:$AJ$1,0),0),"-"),SUMIFS(INDEX(Raw!$G$3:$AJ$1006,,MATCH(L$6,Raw!$G$1:$AJ$1,0)),Raw!$D$3:$D$1006,$A35,Raw!$C$3:$C$1006,$B$1))</f>
        <v>0</v>
      </c>
      <c r="M35" s="27">
        <f>IF(MATCH($B$1,Raw!$AL$1:$AL$779,0)&lt;$B$2,IFERROR(VLOOKUP($B$1&amp;$A35,Raw!$A$3:$AJ$9767,MATCH(M$6,Raw!$A$1:$AJ$1,0),0),"-"),SUMIFS(INDEX(Raw!$G$3:$AJ$1006,,MATCH(M$6,Raw!$G$1:$AJ$1,0)),Raw!$D$3:$D$1006,$A35,Raw!$C$3:$C$1006,$B$1))</f>
        <v>802</v>
      </c>
      <c r="N35" s="27">
        <f>IF(MATCH($B$1,Raw!$AL$1:$AL$779,0)&lt;$B$2,IFERROR(VLOOKUP($B$1&amp;$A35,Raw!$A$3:$AJ$9767,MATCH(N$6,Raw!$A$1:$AJ$1,0),0),"-"),SUMIFS(INDEX(Raw!$G$3:$AJ$1006,,MATCH(N$6,Raw!$G$1:$AJ$1,0)),Raw!$D$3:$D$1006,$A35,Raw!$C$3:$C$1006,$B$1))</f>
        <v>244</v>
      </c>
      <c r="O35" s="71">
        <f t="shared" si="65"/>
        <v>0.89370292724590417</v>
      </c>
      <c r="P35" s="27"/>
      <c r="Q35" s="27">
        <f>IF(MATCH($B$1,Raw!$AL$1:$AL$779,0)&lt;$B$2,IFERROR(VLOOKUP($B$1&amp;$A35,Raw!$A$3:$AJ$9767,MATCH(Q$6,Raw!$A$1:$AJ$1,0),0),"-"),SUMIFS(INDEX(Raw!$G$3:$AJ$1006,,MATCH(Q$6,Raw!$G$1:$AJ$1,0)),Raw!$D$3:$D$1006,$A35,Raw!$C$3:$C$1006,$B$1))</f>
        <v>11225</v>
      </c>
      <c r="R35" s="27">
        <f>IF(MATCH($B$1,Raw!$AL$1:$AL$779,0)&lt;$B$2,IFERROR(VLOOKUP($B$1&amp;$A35,Raw!$A$3:$AJ$9767,MATCH(R$6,Raw!$A$1:$AJ$1,0),0),"-"),SUMIFS(INDEX(Raw!$G$3:$AJ$1006,,MATCH(R$6,Raw!$G$1:$AJ$1,0)),Raw!$D$3:$D$1006,$A35,Raw!$C$3:$C$1006,$B$1))</f>
        <v>968</v>
      </c>
      <c r="S35" s="27">
        <f>IF(MATCH($B$1,Raw!$AL$1:$AL$779,0)&lt;$B$2,IFERROR(VLOOKUP($B$1&amp;$A35,Raw!$A$3:$AJ$9767,MATCH(S$6,Raw!$A$1:$AJ$1,0),0),"-"),SUMIFS(INDEX(Raw!$G$3:$AJ$1006,,MATCH(S$6,Raw!$G$1:$AJ$1,0)),Raw!$D$3:$D$1006,$A35,Raw!$C$3:$C$1006,$B$1))</f>
        <v>515</v>
      </c>
      <c r="T35" s="27">
        <f>IF(MATCH($B$1,Raw!$AL$1:$AL$779,0)&lt;$B$2,IFERROR(VLOOKUP($B$1&amp;$A35,Raw!$A$3:$AJ$9767,MATCH(T$6,Raw!$A$1:$AJ$1,0),0),"-"),SUMIFS(INDEX(Raw!$G$3:$AJ$1006,,MATCH(T$6,Raw!$G$1:$AJ$1,0)),Raw!$D$3:$D$1006,$A35,Raw!$C$3:$C$1006,$B$1))</f>
        <v>351</v>
      </c>
      <c r="U35" s="73">
        <f t="shared" si="66"/>
        <v>0.95947434686811461</v>
      </c>
      <c r="V35" s="27"/>
      <c r="W35" s="27">
        <f>IF(MATCH($B$1,Raw!$AL$1:$AL$779,0)&lt;$B$2,IFERROR(VLOOKUP($B$1&amp;$A35,Raw!$A$3:$AJ$9767,MATCH(W$6,Raw!$A$1:$AJ$1,0),0),"-"),SUMIFS(INDEX(Raw!$G$3:$AJ$1006,,MATCH(W$6,Raw!$G$1:$AJ$1,0)),Raw!$D$3:$D$1006,$A35,Raw!$C$3:$C$1006,$B$1))</f>
        <v>3328</v>
      </c>
      <c r="X35" s="27">
        <f>IF(MATCH($B$1,Raw!$AL$1:$AL$779,0)&lt;$B$2,IFERROR(VLOOKUP($B$1&amp;$A35,Raw!$A$3:$AJ$9767,MATCH(X$6,Raw!$A$1:$AJ$1,0),0),"-"),SUMIFS(INDEX(Raw!$G$3:$AJ$1006,,MATCH(X$6,Raw!$G$1:$AJ$1,0)),Raw!$D$3:$D$1006,$A35,Raw!$C$3:$C$1006,$B$1))</f>
        <v>5119</v>
      </c>
      <c r="Y35" s="27">
        <f>IF(MATCH($B$1,Raw!$AL$1:$AL$779,0)&lt;$B$2,IFERROR(VLOOKUP($B$1&amp;$A35,Raw!$A$3:$AJ$9767,MATCH(Y$6,Raw!$A$1:$AJ$1,0),0),"-"),SUMIFS(INDEX(Raw!$G$3:$AJ$1006,,MATCH(Y$6,Raw!$G$1:$AJ$1,0)),Raw!$D$3:$D$1006,$A35,Raw!$C$3:$C$1006,$B$1))</f>
        <v>1539</v>
      </c>
      <c r="Z35" s="27">
        <f>IF(MATCH($B$1,Raw!$AL$1:$AL$779,0)&lt;$B$2,IFERROR(VLOOKUP($B$1&amp;$A35,Raw!$A$3:$AJ$9767,MATCH(Z$6,Raw!$A$1:$AJ$1,0),0),"-"),SUMIFS(INDEX(Raw!$G$3:$AJ$1006,,MATCH(Z$6,Raw!$G$1:$AJ$1,0)),Raw!$D$3:$D$1006,$A35,Raw!$C$3:$C$1006,$B$1))</f>
        <v>517</v>
      </c>
      <c r="AA35" s="27">
        <f>IF(MATCH($B$1,Raw!$AL$1:$AL$779,0)&lt;$B$2,IFERROR(VLOOKUP($B$1&amp;$A35,Raw!$A$3:$AJ$9767,MATCH(AA$6,Raw!$A$1:$AJ$1,0),0),"-"),SUMIFS(INDEX(Raw!$G$3:$AJ$1006,,MATCH(AA$6,Raw!$G$1:$AJ$1,0)),Raw!$D$3:$D$1006,$A35,Raw!$C$3:$C$1006,$B$1))</f>
        <v>683</v>
      </c>
      <c r="AB35" s="73">
        <f t="shared" si="67"/>
        <v>0.80424640578882223</v>
      </c>
      <c r="AC35" s="27"/>
      <c r="AD35" s="27">
        <f>IF(MATCH($B$1,Raw!$AL$1:$AL$779,0)&lt;$B$2,IFERROR(VLOOKUP($B$1&amp;$A35,Raw!$A$3:$AJ$9767,MATCH(AD$6,Raw!$A$1:$AJ$1,0),0),"-"),SUMIFS(INDEX(Raw!$G$3:$AJ$1006,,MATCH(AD$6,Raw!$G$1:$AJ$1,0)),Raw!$D$3:$D$1006,$A35,Raw!$C$3:$C$1006,$B$1))</f>
        <v>2096</v>
      </c>
      <c r="AE35" s="27">
        <f>IF(MATCH($B$1,Raw!$AL$1:$AL$779,0)&lt;$B$2,IFERROR(VLOOKUP($B$1&amp;$A35,Raw!$A$3:$AJ$9767,MATCH(AE$6,Raw!$A$1:$AJ$1,0),0),"-"),SUMIFS(INDEX(Raw!$G$3:$AJ$1006,,MATCH(AE$6,Raw!$G$1:$AJ$1,0)),Raw!$D$3:$D$1006,$A35,Raw!$C$3:$C$1006,$B$1))</f>
        <v>3204</v>
      </c>
      <c r="AF35" s="27">
        <f>IF(MATCH($B$1,Raw!$AL$1:$AL$779,0)&lt;$B$2,IFERROR(VLOOKUP($B$1&amp;$A35,Raw!$A$3:$AJ$9767,MATCH(AF$6,Raw!$A$1:$AJ$1,0),0),"-"),SUMIFS(INDEX(Raw!$G$3:$AJ$1006,,MATCH(AF$6,Raw!$G$1:$AJ$1,0)),Raw!$D$3:$D$1006,$A35,Raw!$C$3:$C$1006,$B$1))</f>
        <v>4364</v>
      </c>
      <c r="AG35" s="27">
        <f>IF(MATCH($B$1,Raw!$AL$1:$AL$779,0)&lt;$B$2,IFERROR(VLOOKUP($B$1&amp;$A35,Raw!$A$3:$AJ$9767,MATCH(AG$6,Raw!$A$1:$AJ$1,0),0),"-"),SUMIFS(INDEX(Raw!$G$3:$AJ$1006,,MATCH(AG$6,Raw!$G$1:$AJ$1,0)),Raw!$D$3:$D$1006,$A35,Raw!$C$3:$C$1006,$B$1))</f>
        <v>1265</v>
      </c>
      <c r="AH35" s="27">
        <f>IF(MATCH($B$1,Raw!$AL$1:$AL$779,0)&lt;$B$2,IFERROR(VLOOKUP($B$1&amp;$A35,Raw!$A$3:$AJ$9767,MATCH(AH$6,Raw!$A$1:$AJ$1,0),0),"-"),SUMIFS(INDEX(Raw!$G$3:$AJ$1006,,MATCH(AH$6,Raw!$G$1:$AJ$1,0)),Raw!$D$3:$D$1006,$A35,Raw!$C$3:$C$1006,$B$1))</f>
        <v>1150</v>
      </c>
      <c r="AI35" s="27">
        <f>IF(MATCH($B$1,Raw!$AL$1:$AL$779,0)&lt;$B$2,IFERROR(VLOOKUP($B$1&amp;$A35,Raw!$A$3:$AJ$9767,MATCH(AI$6,Raw!$A$1:$AJ$1,0),0),"-"),SUMIFS(INDEX(Raw!$G$3:$AJ$1006,,MATCH(AI$6,Raw!$G$1:$AJ$1,0)),Raw!$D$3:$D$1006,$A35,Raw!$C$3:$C$1006,$B$1))</f>
        <v>0</v>
      </c>
      <c r="AJ35" s="73">
        <f t="shared" si="68"/>
        <v>0.1735242983690703</v>
      </c>
      <c r="AK35" s="73">
        <f t="shared" si="61"/>
        <v>0.26525374617104064</v>
      </c>
      <c r="AL35" s="51">
        <f t="shared" si="62"/>
        <v>0.36128818610812152</v>
      </c>
      <c r="AM35" s="51">
        <f t="shared" si="63"/>
        <v>0.10472721251759251</v>
      </c>
      <c r="AN35" s="51">
        <f t="shared" si="64"/>
        <v>9.5206556834175018E-2</v>
      </c>
      <c r="AO35" s="27"/>
      <c r="AP35" s="27">
        <f>IF(MATCH($B$1,Raw!$AL$1:$AL$779,0)&lt;$B$2,IFERROR(VLOOKUP($B$1&amp;$A35,Raw!$A$3:$AJ$9767,MATCH(AP$6,Raw!$A$1:$AJ$1,0),0),"-"),SUMIFS(INDEX(Raw!$G$3:$AJ$1006,,MATCH(AP$6,Raw!$G$1:$AJ$1,0)),Raw!$D$3:$D$1006,$A35,Raw!$C$3:$C$1006,$B$1))</f>
        <v>0</v>
      </c>
      <c r="AQ35" s="27">
        <f>IF(MATCH($B$1,Raw!$AL$1:$AL$779,0)&lt;$B$2,IFERROR(VLOOKUP($B$1&amp;$A35,Raw!$A$3:$AJ$9767,MATCH(AQ$6,Raw!$A$1:$AJ$1,0),0),"-"),SUMIFS(INDEX(Raw!$G$3:$AJ$1006,,MATCH(AQ$6,Raw!$G$1:$AJ$1,0)),Raw!$D$3:$D$1006,$A35,Raw!$C$3:$C$1006,$B$1))</f>
        <v>0</v>
      </c>
      <c r="AR35" s="27">
        <f>IF(MATCH($B$1,Raw!$AL$1:$AL$779,0)&lt;$B$2,IFERROR(VLOOKUP($B$1&amp;$A35,Raw!$A$3:$AJ$9767,MATCH(AR$6,Raw!$A$1:$AJ$1,0),0),"-"),SUMIFS(INDEX(Raw!$G$3:$AJ$1006,,MATCH(AR$6,Raw!$G$1:$AJ$1,0)),Raw!$D$3:$D$1006,$A35,Raw!$C$3:$C$1006,$B$1))</f>
        <v>0</v>
      </c>
      <c r="AS35" s="27">
        <f>IF(MATCH($B$1,Raw!$AL$1:$AL$779,0)&lt;$B$2,IFERROR(VLOOKUP($B$1&amp;$A35,Raw!$A$3:$AJ$9767,MATCH(AS$6,Raw!$A$1:$AJ$1,0),0),"-"),SUMIFS(INDEX(Raw!$G$3:$AJ$1006,,MATCH(AS$6,Raw!$G$1:$AJ$1,0)),Raw!$D$3:$D$1006,$A35,Raw!$C$3:$C$1006,$B$1))</f>
        <v>0</v>
      </c>
      <c r="AT35" s="27">
        <f>IF(MATCH($B$1,Raw!$AL$1:$AL$779,0)&lt;$B$2,IFERROR(VLOOKUP($B$1&amp;$A35,Raw!$A$3:$AJ$9767,MATCH(AT$6,Raw!$A$1:$AJ$1,0),0),"-"),SUMIFS(INDEX(Raw!$G$3:$AJ$1006,,MATCH(AT$6,Raw!$G$1:$AJ$1,0)),Raw!$D$3:$D$1006,$A35,Raw!$C$3:$C$1006,$B$1))</f>
        <v>0</v>
      </c>
      <c r="AU35" s="73" t="str">
        <f t="shared" si="69"/>
        <v>-</v>
      </c>
    </row>
    <row r="36" spans="1:47" s="7" customFormat="1" ht="16.8" collapsed="1" x14ac:dyDescent="0.3">
      <c r="A36" s="69">
        <f t="shared" si="70"/>
        <v>42277</v>
      </c>
      <c r="B36" s="45" t="s">
        <v>424</v>
      </c>
      <c r="C36" s="28"/>
      <c r="D36" s="58"/>
      <c r="E36" s="27">
        <f>IF(MATCH($B$1,Raw!$AL$1:$AL$779,0)&lt;$B$2,IFERROR(VLOOKUP($B$1&amp;$A36,Raw!$A$3:$AJ$9767,MATCH(E$6,Raw!$A$1:$AJ$1,0),0),"-"),SUMIFS(INDEX(Raw!$G$3:$AJ$1006,,MATCH(E$6,Raw!$G$1:$AJ$1,0)),Raw!$D$3:$D$1006,$A36,Raw!$C$3:$C$1006,$B$1))</f>
        <v>0</v>
      </c>
      <c r="F36" s="27">
        <f>IF(MATCH($B$1,Raw!$AL$1:$AL$779,0)&lt;$B$2,IFERROR(VLOOKUP($B$1&amp;$A36,Raw!$A$3:$AJ$9767,MATCH(F$6,Raw!$A$1:$AJ$1,0),0),"-"),SUMIFS(INDEX(Raw!$G$3:$AJ$1006,,MATCH(F$6,Raw!$G$1:$AJ$1,0)),Raw!$D$3:$D$1006,$A36,Raw!$C$3:$C$1006,$B$1))</f>
        <v>12185</v>
      </c>
      <c r="G36" s="27"/>
      <c r="H36" s="27">
        <f>IF(MATCH($B$1,Raw!$AL$1:$AL$779,0)&lt;$B$2,IFERROR(VLOOKUP($B$1&amp;$A36,Raw!$A$3:$AJ$9767,MATCH(H$6,Raw!$A$1:$AJ$1,0),0),"-"),SUMIFS(INDEX(Raw!$G$3:$AJ$1006,,MATCH(H$6,Raw!$G$1:$AJ$1,0)),Raw!$D$3:$D$1006,$A36,Raw!$C$3:$C$1006,$B$1))</f>
        <v>8460</v>
      </c>
      <c r="I36" s="27">
        <f>IF(MATCH($B$1,Raw!$AL$1:$AL$779,0)&lt;$B$2,IFERROR(VLOOKUP($B$1&amp;$A36,Raw!$A$3:$AJ$9767,MATCH(I$6,Raw!$A$1:$AJ$1,0),0),"-"),SUMIFS(INDEX(Raw!$G$3:$AJ$1006,,MATCH(I$6,Raw!$G$1:$AJ$1,0)),Raw!$D$3:$D$1006,$A36,Raw!$C$3:$C$1006,$B$1))</f>
        <v>2296</v>
      </c>
      <c r="J36" s="27">
        <f>IF(MATCH($B$1,Raw!$AL$1:$AL$779,0)&lt;$B$2,IFERROR(VLOOKUP($B$1&amp;$A36,Raw!$A$3:$AJ$9767,MATCH(J$6,Raw!$A$1:$AJ$1,0),0),"-"),SUMIFS(INDEX(Raw!$G$3:$AJ$1006,,MATCH(J$6,Raw!$G$1:$AJ$1,0)),Raw!$D$3:$D$1006,$A36,Raw!$C$3:$C$1006,$B$1))</f>
        <v>495</v>
      </c>
      <c r="K36" s="27">
        <f>IF(MATCH($B$1,Raw!$AL$1:$AL$779,0)&lt;$B$2,IFERROR(VLOOKUP($B$1&amp;$A36,Raw!$A$3:$AJ$9767,MATCH(K$6,Raw!$A$1:$AJ$1,0),0),"-"),SUMIFS(INDEX(Raw!$G$3:$AJ$1006,,MATCH(K$6,Raw!$G$1:$AJ$1,0)),Raw!$D$3:$D$1006,$A36,Raw!$C$3:$C$1006,$B$1))</f>
        <v>0</v>
      </c>
      <c r="L36" s="27">
        <f>IF(MATCH($B$1,Raw!$AL$1:$AL$779,0)&lt;$B$2,IFERROR(VLOOKUP($B$1&amp;$A36,Raw!$A$3:$AJ$9767,MATCH(L$6,Raw!$A$1:$AJ$1,0),0),"-"),SUMIFS(INDEX(Raw!$G$3:$AJ$1006,,MATCH(L$6,Raw!$G$1:$AJ$1,0)),Raw!$D$3:$D$1006,$A36,Raw!$C$3:$C$1006,$B$1))</f>
        <v>0</v>
      </c>
      <c r="M36" s="27">
        <f>IF(MATCH($B$1,Raw!$AL$1:$AL$779,0)&lt;$B$2,IFERROR(VLOOKUP($B$1&amp;$A36,Raw!$A$3:$AJ$9767,MATCH(M$6,Raw!$A$1:$AJ$1,0),0),"-"),SUMIFS(INDEX(Raw!$G$3:$AJ$1006,,MATCH(M$6,Raw!$G$1:$AJ$1,0)),Raw!$D$3:$D$1006,$A36,Raw!$C$3:$C$1006,$B$1))</f>
        <v>639</v>
      </c>
      <c r="N36" s="27">
        <f>IF(MATCH($B$1,Raw!$AL$1:$AL$779,0)&lt;$B$2,IFERROR(VLOOKUP($B$1&amp;$A36,Raw!$A$3:$AJ$9767,MATCH(N$6,Raw!$A$1:$AJ$1,0),0),"-"),SUMIFS(INDEX(Raw!$G$3:$AJ$1006,,MATCH(N$6,Raw!$G$1:$AJ$1,0)),Raw!$D$3:$D$1006,$A36,Raw!$C$3:$C$1006,$B$1))</f>
        <v>149</v>
      </c>
      <c r="O36" s="71">
        <f t="shared" si="65"/>
        <v>0.90462573591253159</v>
      </c>
      <c r="P36" s="27"/>
      <c r="Q36" s="27">
        <f>IF(MATCH($B$1,Raw!$AL$1:$AL$779,0)&lt;$B$2,IFERROR(VLOOKUP($B$1&amp;$A36,Raw!$A$3:$AJ$9767,MATCH(Q$6,Raw!$A$1:$AJ$1,0),0),"-"),SUMIFS(INDEX(Raw!$G$3:$AJ$1006,,MATCH(Q$6,Raw!$G$1:$AJ$1,0)),Raw!$D$3:$D$1006,$A36,Raw!$C$3:$C$1006,$B$1))</f>
        <v>10355</v>
      </c>
      <c r="R36" s="27">
        <f>IF(MATCH($B$1,Raw!$AL$1:$AL$779,0)&lt;$B$2,IFERROR(VLOOKUP($B$1&amp;$A36,Raw!$A$3:$AJ$9767,MATCH(R$6,Raw!$A$1:$AJ$1,0),0),"-"),SUMIFS(INDEX(Raw!$G$3:$AJ$1006,,MATCH(R$6,Raw!$G$1:$AJ$1,0)),Raw!$D$3:$D$1006,$A36,Raw!$C$3:$C$1006,$B$1))</f>
        <v>876</v>
      </c>
      <c r="S36" s="27">
        <f>IF(MATCH($B$1,Raw!$AL$1:$AL$779,0)&lt;$B$2,IFERROR(VLOOKUP($B$1&amp;$A36,Raw!$A$3:$AJ$9767,MATCH(S$6,Raw!$A$1:$AJ$1,0),0),"-"),SUMIFS(INDEX(Raw!$G$3:$AJ$1006,,MATCH(S$6,Raw!$G$1:$AJ$1,0)),Raw!$D$3:$D$1006,$A36,Raw!$C$3:$C$1006,$B$1))</f>
        <v>366</v>
      </c>
      <c r="T36" s="27">
        <f>IF(MATCH($B$1,Raw!$AL$1:$AL$779,0)&lt;$B$2,IFERROR(VLOOKUP($B$1&amp;$A36,Raw!$A$3:$AJ$9767,MATCH(T$6,Raw!$A$1:$AJ$1,0),0),"-"),SUMIFS(INDEX(Raw!$G$3:$AJ$1006,,MATCH(T$6,Raw!$G$1:$AJ$1,0)),Raw!$D$3:$D$1006,$A36,Raw!$C$3:$C$1006,$B$1))</f>
        <v>367</v>
      </c>
      <c r="U36" s="73">
        <f t="shared" si="66"/>
        <v>0.96844011382254036</v>
      </c>
      <c r="V36" s="27"/>
      <c r="W36" s="27">
        <f>IF(MATCH($B$1,Raw!$AL$1:$AL$779,0)&lt;$B$2,IFERROR(VLOOKUP($B$1&amp;$A36,Raw!$A$3:$AJ$9767,MATCH(W$6,Raw!$A$1:$AJ$1,0),0),"-"),SUMIFS(INDEX(Raw!$G$3:$AJ$1006,,MATCH(W$6,Raw!$G$1:$AJ$1,0)),Raw!$D$3:$D$1006,$A36,Raw!$C$3:$C$1006,$B$1))</f>
        <v>3374</v>
      </c>
      <c r="X36" s="27">
        <f>IF(MATCH($B$1,Raw!$AL$1:$AL$779,0)&lt;$B$2,IFERROR(VLOOKUP($B$1&amp;$A36,Raw!$A$3:$AJ$9767,MATCH(X$6,Raw!$A$1:$AJ$1,0),0),"-"),SUMIFS(INDEX(Raw!$G$3:$AJ$1006,,MATCH(X$6,Raw!$G$1:$AJ$1,0)),Raw!$D$3:$D$1006,$A36,Raw!$C$3:$C$1006,$B$1))</f>
        <v>5085</v>
      </c>
      <c r="Y36" s="27">
        <f>IF(MATCH($B$1,Raw!$AL$1:$AL$779,0)&lt;$B$2,IFERROR(VLOOKUP($B$1&amp;$A36,Raw!$A$3:$AJ$9767,MATCH(Y$6,Raw!$A$1:$AJ$1,0),0),"-"),SUMIFS(INDEX(Raw!$G$3:$AJ$1006,,MATCH(Y$6,Raw!$G$1:$AJ$1,0)),Raw!$D$3:$D$1006,$A36,Raw!$C$3:$C$1006,$B$1))</f>
        <v>1544</v>
      </c>
      <c r="Z36" s="27">
        <f>IF(MATCH($B$1,Raw!$AL$1:$AL$779,0)&lt;$B$2,IFERROR(VLOOKUP($B$1&amp;$A36,Raw!$A$3:$AJ$9767,MATCH(Z$6,Raw!$A$1:$AJ$1,0),0),"-"),SUMIFS(INDEX(Raw!$G$3:$AJ$1006,,MATCH(Z$6,Raw!$G$1:$AJ$1,0)),Raw!$D$3:$D$1006,$A36,Raw!$C$3:$C$1006,$B$1))</f>
        <v>491</v>
      </c>
      <c r="AA36" s="27">
        <f>IF(MATCH($B$1,Raw!$AL$1:$AL$779,0)&lt;$B$2,IFERROR(VLOOKUP($B$1&amp;$A36,Raw!$A$3:$AJ$9767,MATCH(AA$6,Raw!$A$1:$AJ$1,0),0),"-"),SUMIFS(INDEX(Raw!$G$3:$AJ$1006,,MATCH(AA$6,Raw!$G$1:$AJ$1,0)),Raw!$D$3:$D$1006,$A36,Raw!$C$3:$C$1006,$B$1))</f>
        <v>416</v>
      </c>
      <c r="AB36" s="73">
        <f t="shared" si="67"/>
        <v>0.80607966457023061</v>
      </c>
      <c r="AC36" s="27"/>
      <c r="AD36" s="27">
        <f>IF(MATCH($B$1,Raw!$AL$1:$AL$779,0)&lt;$B$2,IFERROR(VLOOKUP($B$1&amp;$A36,Raw!$A$3:$AJ$9767,MATCH(AD$6,Raw!$A$1:$AJ$1,0),0),"-"),SUMIFS(INDEX(Raw!$G$3:$AJ$1006,,MATCH(AD$6,Raw!$G$1:$AJ$1,0)),Raw!$D$3:$D$1006,$A36,Raw!$C$3:$C$1006,$B$1))</f>
        <v>2043</v>
      </c>
      <c r="AE36" s="27">
        <f>IF(MATCH($B$1,Raw!$AL$1:$AL$779,0)&lt;$B$2,IFERROR(VLOOKUP($B$1&amp;$A36,Raw!$A$3:$AJ$9767,MATCH(AE$6,Raw!$A$1:$AJ$1,0),0),"-"),SUMIFS(INDEX(Raw!$G$3:$AJ$1006,,MATCH(AE$6,Raw!$G$1:$AJ$1,0)),Raw!$D$3:$D$1006,$A36,Raw!$C$3:$C$1006,$B$1))</f>
        <v>2983</v>
      </c>
      <c r="AF36" s="27">
        <f>IF(MATCH($B$1,Raw!$AL$1:$AL$779,0)&lt;$B$2,IFERROR(VLOOKUP($B$1&amp;$A36,Raw!$A$3:$AJ$9767,MATCH(AF$6,Raw!$A$1:$AJ$1,0),0),"-"),SUMIFS(INDEX(Raw!$G$3:$AJ$1006,,MATCH(AF$6,Raw!$G$1:$AJ$1,0)),Raw!$D$3:$D$1006,$A36,Raw!$C$3:$C$1006,$B$1))</f>
        <v>3679</v>
      </c>
      <c r="AG36" s="27">
        <f>IF(MATCH($B$1,Raw!$AL$1:$AL$779,0)&lt;$B$2,IFERROR(VLOOKUP($B$1&amp;$A36,Raw!$A$3:$AJ$9767,MATCH(AG$6,Raw!$A$1:$AJ$1,0),0),"-"),SUMIFS(INDEX(Raw!$G$3:$AJ$1006,,MATCH(AG$6,Raw!$G$1:$AJ$1,0)),Raw!$D$3:$D$1006,$A36,Raw!$C$3:$C$1006,$B$1))</f>
        <v>1297</v>
      </c>
      <c r="AH36" s="27">
        <f>IF(MATCH($B$1,Raw!$AL$1:$AL$779,0)&lt;$B$2,IFERROR(VLOOKUP($B$1&amp;$A36,Raw!$A$3:$AJ$9767,MATCH(AH$6,Raw!$A$1:$AJ$1,0),0),"-"),SUMIFS(INDEX(Raw!$G$3:$AJ$1006,,MATCH(AH$6,Raw!$G$1:$AJ$1,0)),Raw!$D$3:$D$1006,$A36,Raw!$C$3:$C$1006,$B$1))</f>
        <v>654</v>
      </c>
      <c r="AI36" s="27">
        <f>IF(MATCH($B$1,Raw!$AL$1:$AL$779,0)&lt;$B$2,IFERROR(VLOOKUP($B$1&amp;$A36,Raw!$A$3:$AJ$9767,MATCH(AI$6,Raw!$A$1:$AJ$1,0),0),"-"),SUMIFS(INDEX(Raw!$G$3:$AJ$1006,,MATCH(AI$6,Raw!$G$1:$AJ$1,0)),Raw!$D$3:$D$1006,$A36,Raw!$C$3:$C$1006,$B$1))</f>
        <v>0</v>
      </c>
      <c r="AJ36" s="73">
        <f t="shared" si="68"/>
        <v>0.19172297297297297</v>
      </c>
      <c r="AK36" s="73">
        <f t="shared" si="61"/>
        <v>0.27993618618618621</v>
      </c>
      <c r="AL36" s="51">
        <f t="shared" si="62"/>
        <v>0.34525150150150152</v>
      </c>
      <c r="AM36" s="51">
        <f t="shared" si="63"/>
        <v>0.12171546546546547</v>
      </c>
      <c r="AN36" s="51">
        <f t="shared" si="64"/>
        <v>6.1373873873873871E-2</v>
      </c>
      <c r="AO36" s="27"/>
      <c r="AP36" s="27">
        <f>IF(MATCH($B$1,Raw!$AL$1:$AL$779,0)&lt;$B$2,IFERROR(VLOOKUP($B$1&amp;$A36,Raw!$A$3:$AJ$9767,MATCH(AP$6,Raw!$A$1:$AJ$1,0),0),"-"),SUMIFS(INDEX(Raw!$G$3:$AJ$1006,,MATCH(AP$6,Raw!$G$1:$AJ$1,0)),Raw!$D$3:$D$1006,$A36,Raw!$C$3:$C$1006,$B$1))</f>
        <v>0</v>
      </c>
      <c r="AQ36" s="27">
        <f>IF(MATCH($B$1,Raw!$AL$1:$AL$779,0)&lt;$B$2,IFERROR(VLOOKUP($B$1&amp;$A36,Raw!$A$3:$AJ$9767,MATCH(AQ$6,Raw!$A$1:$AJ$1,0),0),"-"),SUMIFS(INDEX(Raw!$G$3:$AJ$1006,,MATCH(AQ$6,Raw!$G$1:$AJ$1,0)),Raw!$D$3:$D$1006,$A36,Raw!$C$3:$C$1006,$B$1))</f>
        <v>0</v>
      </c>
      <c r="AR36" s="27">
        <f>IF(MATCH($B$1,Raw!$AL$1:$AL$779,0)&lt;$B$2,IFERROR(VLOOKUP($B$1&amp;$A36,Raw!$A$3:$AJ$9767,MATCH(AR$6,Raw!$A$1:$AJ$1,0),0),"-"),SUMIFS(INDEX(Raw!$G$3:$AJ$1006,,MATCH(AR$6,Raw!$G$1:$AJ$1,0)),Raw!$D$3:$D$1006,$A36,Raw!$C$3:$C$1006,$B$1))</f>
        <v>0</v>
      </c>
      <c r="AS36" s="27">
        <f>IF(MATCH($B$1,Raw!$AL$1:$AL$779,0)&lt;$B$2,IFERROR(VLOOKUP($B$1&amp;$A36,Raw!$A$3:$AJ$9767,MATCH(AS$6,Raw!$A$1:$AJ$1,0),0),"-"),SUMIFS(INDEX(Raw!$G$3:$AJ$1006,,MATCH(AS$6,Raw!$G$1:$AJ$1,0)),Raw!$D$3:$D$1006,$A36,Raw!$C$3:$C$1006,$B$1))</f>
        <v>0</v>
      </c>
      <c r="AT36" s="27">
        <f>IF(MATCH($B$1,Raw!$AL$1:$AL$779,0)&lt;$B$2,IFERROR(VLOOKUP($B$1&amp;$A36,Raw!$A$3:$AJ$9767,MATCH(AT$6,Raw!$A$1:$AJ$1,0),0),"-"),SUMIFS(INDEX(Raw!$G$3:$AJ$1006,,MATCH(AT$6,Raw!$G$1:$AJ$1,0)),Raw!$D$3:$D$1006,$A36,Raw!$C$3:$C$1006,$B$1))</f>
        <v>0</v>
      </c>
      <c r="AU36" s="73" t="str">
        <f t="shared" si="69"/>
        <v>-</v>
      </c>
    </row>
    <row r="37" spans="1:47" s="7" customFormat="1" collapsed="1" x14ac:dyDescent="0.25">
      <c r="A37" s="69">
        <f t="shared" si="70"/>
        <v>42460</v>
      </c>
      <c r="B37" s="45" t="s">
        <v>425</v>
      </c>
      <c r="C37" s="28"/>
      <c r="D37" s="28"/>
      <c r="E37" s="27">
        <f>IF(MATCH($B$1,Raw!$AL$1:$AL$779,0)&lt;$B$2,IFERROR(VLOOKUP($B$1&amp;$A37,Raw!$A$3:$AJ$9767,MATCH(E$6,Raw!$A$1:$AJ$1,0),0),"-"),SUMIFS(INDEX(Raw!$G$3:$AJ$1006,,MATCH(E$6,Raw!$G$1:$AJ$1,0)),Raw!$D$3:$D$1006,$A37,Raw!$C$3:$C$1006,$B$1))</f>
        <v>0</v>
      </c>
      <c r="F37" s="27">
        <f>IF(MATCH($B$1,Raw!$AL$1:$AL$779,0)&lt;$B$2,IFERROR(VLOOKUP($B$1&amp;$A37,Raw!$A$3:$AJ$9767,MATCH(F$6,Raw!$A$1:$AJ$1,0),0),"-"),SUMIFS(INDEX(Raw!$G$3:$AJ$1006,,MATCH(F$6,Raw!$G$1:$AJ$1,0)),Raw!$D$3:$D$1006,$A37,Raw!$C$3:$C$1006,$B$1))</f>
        <v>10950</v>
      </c>
      <c r="G37" s="27"/>
      <c r="H37" s="27">
        <f>IF(MATCH($B$1,Raw!$AL$1:$AL$779,0)&lt;$B$2,IFERROR(VLOOKUP($B$1&amp;$A37,Raw!$A$3:$AJ$9767,MATCH(H$6,Raw!$A$1:$AJ$1,0),0),"-"),SUMIFS(INDEX(Raw!$G$3:$AJ$1006,,MATCH(H$6,Raw!$G$1:$AJ$1,0)),Raw!$D$3:$D$1006,$A37,Raw!$C$3:$C$1006,$B$1))</f>
        <v>6633</v>
      </c>
      <c r="I37" s="27">
        <f>IF(MATCH($B$1,Raw!$AL$1:$AL$779,0)&lt;$B$2,IFERROR(VLOOKUP($B$1&amp;$A37,Raw!$A$3:$AJ$9767,MATCH(I$6,Raw!$A$1:$AJ$1,0),0),"-"),SUMIFS(INDEX(Raw!$G$3:$AJ$1006,,MATCH(I$6,Raw!$G$1:$AJ$1,0)),Raw!$D$3:$D$1006,$A37,Raw!$C$3:$C$1006,$B$1))</f>
        <v>2023</v>
      </c>
      <c r="J37" s="27">
        <f>IF(MATCH($B$1,Raw!$AL$1:$AL$779,0)&lt;$B$2,IFERROR(VLOOKUP($B$1&amp;$A37,Raw!$A$3:$AJ$9767,MATCH(J$6,Raw!$A$1:$AJ$1,0),0),"-"),SUMIFS(INDEX(Raw!$G$3:$AJ$1006,,MATCH(J$6,Raw!$G$1:$AJ$1,0)),Raw!$D$3:$D$1006,$A37,Raw!$C$3:$C$1006,$B$1))</f>
        <v>498</v>
      </c>
      <c r="K37" s="27">
        <f>IF(MATCH($B$1,Raw!$AL$1:$AL$779,0)&lt;$B$2,IFERROR(VLOOKUP($B$1&amp;$A37,Raw!$A$3:$AJ$9767,MATCH(K$6,Raw!$A$1:$AJ$1,0),0),"-"),SUMIFS(INDEX(Raw!$G$3:$AJ$1006,,MATCH(K$6,Raw!$G$1:$AJ$1,0)),Raw!$D$3:$D$1006,$A37,Raw!$C$3:$C$1006,$B$1))</f>
        <v>0</v>
      </c>
      <c r="L37" s="27">
        <f>IF(MATCH($B$1,Raw!$AL$1:$AL$779,0)&lt;$B$2,IFERROR(VLOOKUP($B$1&amp;$A37,Raw!$A$3:$AJ$9767,MATCH(L$6,Raw!$A$1:$AJ$1,0),0),"-"),SUMIFS(INDEX(Raw!$G$3:$AJ$1006,,MATCH(L$6,Raw!$G$1:$AJ$1,0)),Raw!$D$3:$D$1006,$A37,Raw!$C$3:$C$1006,$B$1))</f>
        <v>0</v>
      </c>
      <c r="M37" s="27">
        <f>IF(MATCH($B$1,Raw!$AL$1:$AL$779,0)&lt;$B$2,IFERROR(VLOOKUP($B$1&amp;$A37,Raw!$A$3:$AJ$9767,MATCH(M$6,Raw!$A$1:$AJ$1,0),0),"-"),SUMIFS(INDEX(Raw!$G$3:$AJ$1006,,MATCH(M$6,Raw!$G$1:$AJ$1,0)),Raw!$D$3:$D$1006,$A37,Raw!$C$3:$C$1006,$B$1))</f>
        <v>710</v>
      </c>
      <c r="N37" s="27">
        <f>IF(MATCH($B$1,Raw!$AL$1:$AL$779,0)&lt;$B$2,IFERROR(VLOOKUP($B$1&amp;$A37,Raw!$A$3:$AJ$9767,MATCH(N$6,Raw!$A$1:$AJ$1,0),0),"-"),SUMIFS(INDEX(Raw!$G$3:$AJ$1006,,MATCH(N$6,Raw!$G$1:$AJ$1,0)),Raw!$D$3:$D$1006,$A37,Raw!$C$3:$C$1006,$B$1))</f>
        <v>406</v>
      </c>
      <c r="O37" s="71">
        <f t="shared" si="65"/>
        <v>0.87753446877534469</v>
      </c>
      <c r="P37" s="27"/>
      <c r="Q37" s="27">
        <f>IF(MATCH($B$1,Raw!$AL$1:$AL$779,0)&lt;$B$2,IFERROR(VLOOKUP($B$1&amp;$A37,Raw!$A$3:$AJ$9767,MATCH(Q$6,Raw!$A$1:$AJ$1,0),0),"-"),SUMIFS(INDEX(Raw!$G$3:$AJ$1006,,MATCH(Q$6,Raw!$G$1:$AJ$1,0)),Raw!$D$3:$D$1006,$A37,Raw!$C$3:$C$1006,$B$1))</f>
        <v>8801</v>
      </c>
      <c r="R37" s="27">
        <f>IF(MATCH($B$1,Raw!$AL$1:$AL$779,0)&lt;$B$2,IFERROR(VLOOKUP($B$1&amp;$A37,Raw!$A$3:$AJ$9767,MATCH(R$6,Raw!$A$1:$AJ$1,0),0),"-"),SUMIFS(INDEX(Raw!$G$3:$AJ$1006,,MATCH(R$6,Raw!$G$1:$AJ$1,0)),Raw!$D$3:$D$1006,$A37,Raw!$C$3:$C$1006,$B$1))</f>
        <v>768</v>
      </c>
      <c r="S37" s="27">
        <f>IF(MATCH($B$1,Raw!$AL$1:$AL$779,0)&lt;$B$2,IFERROR(VLOOKUP($B$1&amp;$A37,Raw!$A$3:$AJ$9767,MATCH(S$6,Raw!$A$1:$AJ$1,0),0),"-"),SUMIFS(INDEX(Raw!$G$3:$AJ$1006,,MATCH(S$6,Raw!$G$1:$AJ$1,0)),Raw!$D$3:$D$1006,$A37,Raw!$C$3:$C$1006,$B$1))</f>
        <v>371</v>
      </c>
      <c r="T37" s="27">
        <f>IF(MATCH($B$1,Raw!$AL$1:$AL$779,0)&lt;$B$2,IFERROR(VLOOKUP($B$1&amp;$A37,Raw!$A$3:$AJ$9767,MATCH(T$6,Raw!$A$1:$AJ$1,0),0),"-"),SUMIFS(INDEX(Raw!$G$3:$AJ$1006,,MATCH(T$6,Raw!$G$1:$AJ$1,0)),Raw!$D$3:$D$1006,$A37,Raw!$C$3:$C$1006,$B$1))</f>
        <v>453</v>
      </c>
      <c r="U37" s="73">
        <f t="shared" si="66"/>
        <v>0.96267605633802822</v>
      </c>
      <c r="V37" s="27"/>
      <c r="W37" s="27">
        <f>IF(MATCH($B$1,Raw!$AL$1:$AL$779,0)&lt;$B$2,IFERROR(VLOOKUP($B$1&amp;$A37,Raw!$A$3:$AJ$9767,MATCH(W$6,Raw!$A$1:$AJ$1,0),0),"-"),SUMIFS(INDEX(Raw!$G$3:$AJ$1006,,MATCH(W$6,Raw!$G$1:$AJ$1,0)),Raw!$D$3:$D$1006,$A37,Raw!$C$3:$C$1006,$B$1))</f>
        <v>2596</v>
      </c>
      <c r="X37" s="27">
        <f>IF(MATCH($B$1,Raw!$AL$1:$AL$779,0)&lt;$B$2,IFERROR(VLOOKUP($B$1&amp;$A37,Raw!$A$3:$AJ$9767,MATCH(X$6,Raw!$A$1:$AJ$1,0),0),"-"),SUMIFS(INDEX(Raw!$G$3:$AJ$1006,,MATCH(X$6,Raw!$G$1:$AJ$1,0)),Raw!$D$3:$D$1006,$A37,Raw!$C$3:$C$1006,$B$1))</f>
        <v>4234</v>
      </c>
      <c r="Y37" s="27">
        <f>IF(MATCH($B$1,Raw!$AL$1:$AL$779,0)&lt;$B$2,IFERROR(VLOOKUP($B$1&amp;$A37,Raw!$A$3:$AJ$9767,MATCH(Y$6,Raw!$A$1:$AJ$1,0),0),"-"),SUMIFS(INDEX(Raw!$G$3:$AJ$1006,,MATCH(Y$6,Raw!$G$1:$AJ$1,0)),Raw!$D$3:$D$1006,$A37,Raw!$C$3:$C$1006,$B$1))</f>
        <v>1380</v>
      </c>
      <c r="Z37" s="27">
        <f>IF(MATCH($B$1,Raw!$AL$1:$AL$779,0)&lt;$B$2,IFERROR(VLOOKUP($B$1&amp;$A37,Raw!$A$3:$AJ$9767,MATCH(Z$6,Raw!$A$1:$AJ$1,0),0),"-"),SUMIFS(INDEX(Raw!$G$3:$AJ$1006,,MATCH(Z$6,Raw!$G$1:$AJ$1,0)),Raw!$D$3:$D$1006,$A37,Raw!$C$3:$C$1006,$B$1))</f>
        <v>429</v>
      </c>
      <c r="AA37" s="27">
        <f>IF(MATCH($B$1,Raw!$AL$1:$AL$779,0)&lt;$B$2,IFERROR(VLOOKUP($B$1&amp;$A37,Raw!$A$3:$AJ$9767,MATCH(AA$6,Raw!$A$1:$AJ$1,0),0),"-"),SUMIFS(INDEX(Raw!$G$3:$AJ$1006,,MATCH(AA$6,Raw!$G$1:$AJ$1,0)),Raw!$D$3:$D$1006,$A37,Raw!$C$3:$C$1006,$B$1))</f>
        <v>293</v>
      </c>
      <c r="AB37" s="73">
        <f t="shared" si="67"/>
        <v>0.79060076397731216</v>
      </c>
      <c r="AC37" s="27"/>
      <c r="AD37" s="27">
        <f>IF(MATCH($B$1,Raw!$AL$1:$AL$779,0)&lt;$B$2,IFERROR(VLOOKUP($B$1&amp;$A37,Raw!$A$3:$AJ$9767,MATCH(AD$6,Raw!$A$1:$AJ$1,0),0),"-"),SUMIFS(INDEX(Raw!$G$3:$AJ$1006,,MATCH(AD$6,Raw!$G$1:$AJ$1,0)),Raw!$D$3:$D$1006,$A37,Raw!$C$3:$C$1006,$B$1))</f>
        <v>1546</v>
      </c>
      <c r="AE37" s="27">
        <f>IF(MATCH($B$1,Raw!$AL$1:$AL$779,0)&lt;$B$2,IFERROR(VLOOKUP($B$1&amp;$A37,Raw!$A$3:$AJ$9767,MATCH(AE$6,Raw!$A$1:$AJ$1,0),0),"-"),SUMIFS(INDEX(Raw!$G$3:$AJ$1006,,MATCH(AE$6,Raw!$G$1:$AJ$1,0)),Raw!$D$3:$D$1006,$A37,Raw!$C$3:$C$1006,$B$1))</f>
        <v>2680</v>
      </c>
      <c r="AF37" s="27">
        <f>IF(MATCH($B$1,Raw!$AL$1:$AL$779,0)&lt;$B$2,IFERROR(VLOOKUP($B$1&amp;$A37,Raw!$A$3:$AJ$9767,MATCH(AF$6,Raw!$A$1:$AJ$1,0),0),"-"),SUMIFS(INDEX(Raw!$G$3:$AJ$1006,,MATCH(AF$6,Raw!$G$1:$AJ$1,0)),Raw!$D$3:$D$1006,$A37,Raw!$C$3:$C$1006,$B$1))</f>
        <v>3267</v>
      </c>
      <c r="AG37" s="27">
        <f>IF(MATCH($B$1,Raw!$AL$1:$AL$779,0)&lt;$B$2,IFERROR(VLOOKUP($B$1&amp;$A37,Raw!$A$3:$AJ$9767,MATCH(AG$6,Raw!$A$1:$AJ$1,0),0),"-"),SUMIFS(INDEX(Raw!$G$3:$AJ$1006,,MATCH(AG$6,Raw!$G$1:$AJ$1,0)),Raw!$D$3:$D$1006,$A37,Raw!$C$3:$C$1006,$B$1))</f>
        <v>1247</v>
      </c>
      <c r="AH37" s="27">
        <f>IF(MATCH($B$1,Raw!$AL$1:$AL$779,0)&lt;$B$2,IFERROR(VLOOKUP($B$1&amp;$A37,Raw!$A$3:$AJ$9767,MATCH(AH$6,Raw!$A$1:$AJ$1,0),0),"-"),SUMIFS(INDEX(Raw!$G$3:$AJ$1006,,MATCH(AH$6,Raw!$G$1:$AJ$1,0)),Raw!$D$3:$D$1006,$A37,Raw!$C$3:$C$1006,$B$1))</f>
        <v>594</v>
      </c>
      <c r="AI37" s="27">
        <f>IF(MATCH($B$1,Raw!$AL$1:$AL$779,0)&lt;$B$2,IFERROR(VLOOKUP($B$1&amp;$A37,Raw!$A$3:$AJ$9767,MATCH(AI$6,Raw!$A$1:$AJ$1,0),0),"-"),SUMIFS(INDEX(Raw!$G$3:$AJ$1006,,MATCH(AI$6,Raw!$G$1:$AJ$1,0)),Raw!$D$3:$D$1006,$A37,Raw!$C$3:$C$1006,$B$1))</f>
        <v>0</v>
      </c>
      <c r="AJ37" s="73">
        <f t="shared" si="68"/>
        <v>0.16563102635526034</v>
      </c>
      <c r="AK37" s="73">
        <f t="shared" si="61"/>
        <v>0.28712234840368545</v>
      </c>
      <c r="AL37" s="51">
        <f t="shared" si="62"/>
        <v>0.35001071352046281</v>
      </c>
      <c r="AM37" s="51">
        <f t="shared" si="63"/>
        <v>0.13359760017141634</v>
      </c>
      <c r="AN37" s="51">
        <f t="shared" si="64"/>
        <v>6.3638311549175056E-2</v>
      </c>
      <c r="AO37" s="27"/>
      <c r="AP37" s="27">
        <f>IF(MATCH($B$1,Raw!$AL$1:$AL$779,0)&lt;$B$2,IFERROR(VLOOKUP($B$1&amp;$A37,Raw!$A$3:$AJ$9767,MATCH(AP$6,Raw!$A$1:$AJ$1,0),0),"-"),SUMIFS(INDEX(Raw!$G$3:$AJ$1006,,MATCH(AP$6,Raw!$G$1:$AJ$1,0)),Raw!$D$3:$D$1006,$A37,Raw!$C$3:$C$1006,$B$1))</f>
        <v>0</v>
      </c>
      <c r="AQ37" s="27">
        <f>IF(MATCH($B$1,Raw!$AL$1:$AL$779,0)&lt;$B$2,IFERROR(VLOOKUP($B$1&amp;$A37,Raw!$A$3:$AJ$9767,MATCH(AQ$6,Raw!$A$1:$AJ$1,0),0),"-"),SUMIFS(INDEX(Raw!$G$3:$AJ$1006,,MATCH(AQ$6,Raw!$G$1:$AJ$1,0)),Raw!$D$3:$D$1006,$A37,Raw!$C$3:$C$1006,$B$1))</f>
        <v>0</v>
      </c>
      <c r="AR37" s="27">
        <f>IF(MATCH($B$1,Raw!$AL$1:$AL$779,0)&lt;$B$2,IFERROR(VLOOKUP($B$1&amp;$A37,Raw!$A$3:$AJ$9767,MATCH(AR$6,Raw!$A$1:$AJ$1,0),0),"-"),SUMIFS(INDEX(Raw!$G$3:$AJ$1006,,MATCH(AR$6,Raw!$G$1:$AJ$1,0)),Raw!$D$3:$D$1006,$A37,Raw!$C$3:$C$1006,$B$1))</f>
        <v>0</v>
      </c>
      <c r="AS37" s="27">
        <f>IF(MATCH($B$1,Raw!$AL$1:$AL$779,0)&lt;$B$2,IFERROR(VLOOKUP($B$1&amp;$A37,Raw!$A$3:$AJ$9767,MATCH(AS$6,Raw!$A$1:$AJ$1,0),0),"-"),SUMIFS(INDEX(Raw!$G$3:$AJ$1006,,MATCH(AS$6,Raw!$G$1:$AJ$1,0)),Raw!$D$3:$D$1006,$A37,Raw!$C$3:$C$1006,$B$1))</f>
        <v>0</v>
      </c>
      <c r="AT37" s="27">
        <f>IF(MATCH($B$1,Raw!$AL$1:$AL$779,0)&lt;$B$2,IFERROR(VLOOKUP($B$1&amp;$A37,Raw!$A$3:$AJ$9767,MATCH(AT$6,Raw!$A$1:$AJ$1,0),0),"-"),SUMIFS(INDEX(Raw!$G$3:$AJ$1006,,MATCH(AT$6,Raw!$G$1:$AJ$1,0)),Raw!$D$3:$D$1006,$A37,Raw!$C$3:$C$1006,$B$1))</f>
        <v>0</v>
      </c>
      <c r="AU37" s="73" t="str">
        <f t="shared" si="69"/>
        <v>-</v>
      </c>
    </row>
    <row r="38" spans="1:47" s="7" customFormat="1" collapsed="1" x14ac:dyDescent="0.25">
      <c r="A38" s="69">
        <f t="shared" si="70"/>
        <v>42643</v>
      </c>
      <c r="B38" s="45" t="s">
        <v>426</v>
      </c>
      <c r="C38" s="28"/>
      <c r="D38" s="28"/>
      <c r="E38" s="27">
        <f>IF(MATCH($B$1,Raw!$AL$1:$AL$779,0)&lt;$B$2,IFERROR(VLOOKUP($B$1&amp;$A38,Raw!$A$3:$AJ$9767,MATCH(E$6,Raw!$A$1:$AJ$1,0),0),"-"),SUMIFS(INDEX(Raw!$G$3:$AJ$1006,,MATCH(E$6,Raw!$G$1:$AJ$1,0)),Raw!$D$3:$D$1006,$A38,Raw!$C$3:$C$1006,$B$1))</f>
        <v>0</v>
      </c>
      <c r="F38" s="27">
        <f>IF(MATCH($B$1,Raw!$AL$1:$AL$779,0)&lt;$B$2,IFERROR(VLOOKUP($B$1&amp;$A38,Raw!$A$3:$AJ$9767,MATCH(F$6,Raw!$A$1:$AJ$1,0),0),"-"),SUMIFS(INDEX(Raw!$G$3:$AJ$1006,,MATCH(F$6,Raw!$G$1:$AJ$1,0)),Raw!$D$3:$D$1006,$A38,Raw!$C$3:$C$1006,$B$1))</f>
        <v>13994</v>
      </c>
      <c r="G38" s="27"/>
      <c r="H38" s="27">
        <f>IF(MATCH($B$1,Raw!$AL$1:$AL$779,0)&lt;$B$2,IFERROR(VLOOKUP($B$1&amp;$A38,Raw!$A$3:$AJ$9767,MATCH(H$6,Raw!$A$1:$AJ$1,0),0),"-"),SUMIFS(INDEX(Raw!$G$3:$AJ$1006,,MATCH(H$6,Raw!$G$1:$AJ$1,0)),Raw!$D$3:$D$1006,$A38,Raw!$C$3:$C$1006,$B$1))</f>
        <v>8611</v>
      </c>
      <c r="I38" s="27">
        <f>IF(MATCH($B$1,Raw!$AL$1:$AL$779,0)&lt;$B$2,IFERROR(VLOOKUP($B$1&amp;$A38,Raw!$A$3:$AJ$9767,MATCH(I$6,Raw!$A$1:$AJ$1,0),0),"-"),SUMIFS(INDEX(Raw!$G$3:$AJ$1006,,MATCH(I$6,Raw!$G$1:$AJ$1,0)),Raw!$D$3:$D$1006,$A38,Raw!$C$3:$C$1006,$B$1))</f>
        <v>2677</v>
      </c>
      <c r="J38" s="27">
        <f>IF(MATCH($B$1,Raw!$AL$1:$AL$779,0)&lt;$B$2,IFERROR(VLOOKUP($B$1&amp;$A38,Raw!$A$3:$AJ$9767,MATCH(J$6,Raw!$A$1:$AJ$1,0),0),"-"),SUMIFS(INDEX(Raw!$G$3:$AJ$1006,,MATCH(J$6,Raw!$G$1:$AJ$1,0)),Raw!$D$3:$D$1006,$A38,Raw!$C$3:$C$1006,$B$1))</f>
        <v>579</v>
      </c>
      <c r="K38" s="27">
        <f>IF(MATCH($B$1,Raw!$AL$1:$AL$779,0)&lt;$B$2,IFERROR(VLOOKUP($B$1&amp;$A38,Raw!$A$3:$AJ$9767,MATCH(K$6,Raw!$A$1:$AJ$1,0),0),"-"),SUMIFS(INDEX(Raw!$G$3:$AJ$1006,,MATCH(K$6,Raw!$G$1:$AJ$1,0)),Raw!$D$3:$D$1006,$A38,Raw!$C$3:$C$1006,$B$1))</f>
        <v>0</v>
      </c>
      <c r="L38" s="27">
        <f>IF(MATCH($B$1,Raw!$AL$1:$AL$779,0)&lt;$B$2,IFERROR(VLOOKUP($B$1&amp;$A38,Raw!$A$3:$AJ$9767,MATCH(L$6,Raw!$A$1:$AJ$1,0),0),"-"),SUMIFS(INDEX(Raw!$G$3:$AJ$1006,,MATCH(L$6,Raw!$G$1:$AJ$1,0)),Raw!$D$3:$D$1006,$A38,Raw!$C$3:$C$1006,$B$1))</f>
        <v>0</v>
      </c>
      <c r="M38" s="27">
        <f>IF(MATCH($B$1,Raw!$AL$1:$AL$779,0)&lt;$B$2,IFERROR(VLOOKUP($B$1&amp;$A38,Raw!$A$3:$AJ$9767,MATCH(M$6,Raw!$A$1:$AJ$1,0),0),"-"),SUMIFS(INDEX(Raw!$G$3:$AJ$1006,,MATCH(M$6,Raw!$G$1:$AJ$1,0)),Raw!$D$3:$D$1006,$A38,Raw!$C$3:$C$1006,$B$1))</f>
        <v>1181</v>
      </c>
      <c r="N38" s="27">
        <f>IF(MATCH($B$1,Raw!$AL$1:$AL$779,0)&lt;$B$2,IFERROR(VLOOKUP($B$1&amp;$A38,Raw!$A$3:$AJ$9767,MATCH(N$6,Raw!$A$1:$AJ$1,0),0),"-"),SUMIFS(INDEX(Raw!$G$3:$AJ$1006,,MATCH(N$6,Raw!$G$1:$AJ$1,0)),Raw!$D$3:$D$1006,$A38,Raw!$C$3:$C$1006,$B$1))</f>
        <v>170</v>
      </c>
      <c r="O38" s="71">
        <f t="shared" si="65"/>
        <v>0.86511342734518704</v>
      </c>
      <c r="P38" s="27"/>
      <c r="Q38" s="27">
        <f>IF(MATCH($B$1,Raw!$AL$1:$AL$779,0)&lt;$B$2,IFERROR(VLOOKUP($B$1&amp;$A38,Raw!$A$3:$AJ$9767,MATCH(Q$6,Raw!$A$1:$AJ$1,0),0),"-"),SUMIFS(INDEX(Raw!$G$3:$AJ$1006,,MATCH(Q$6,Raw!$G$1:$AJ$1,0)),Raw!$D$3:$D$1006,$A38,Raw!$C$3:$C$1006,$B$1))</f>
        <v>10890</v>
      </c>
      <c r="R38" s="27">
        <f>IF(MATCH($B$1,Raw!$AL$1:$AL$779,0)&lt;$B$2,IFERROR(VLOOKUP($B$1&amp;$A38,Raw!$A$3:$AJ$9767,MATCH(R$6,Raw!$A$1:$AJ$1,0),0),"-"),SUMIFS(INDEX(Raw!$G$3:$AJ$1006,,MATCH(R$6,Raw!$G$1:$AJ$1,0)),Raw!$D$3:$D$1006,$A38,Raw!$C$3:$C$1006,$B$1))</f>
        <v>1001</v>
      </c>
      <c r="S38" s="27">
        <f>IF(MATCH($B$1,Raw!$AL$1:$AL$779,0)&lt;$B$2,IFERROR(VLOOKUP($B$1&amp;$A38,Raw!$A$3:$AJ$9767,MATCH(S$6,Raw!$A$1:$AJ$1,0),0),"-"),SUMIFS(INDEX(Raw!$G$3:$AJ$1006,,MATCH(S$6,Raw!$G$1:$AJ$1,0)),Raw!$D$3:$D$1006,$A38,Raw!$C$3:$C$1006,$B$1))</f>
        <v>507</v>
      </c>
      <c r="T38" s="27">
        <f>IF(MATCH($B$1,Raw!$AL$1:$AL$779,0)&lt;$B$2,IFERROR(VLOOKUP($B$1&amp;$A38,Raw!$A$3:$AJ$9767,MATCH(T$6,Raw!$A$1:$AJ$1,0),0),"-"),SUMIFS(INDEX(Raw!$G$3:$AJ$1006,,MATCH(T$6,Raw!$G$1:$AJ$1,0)),Raw!$D$3:$D$1006,$A38,Raw!$C$3:$C$1006,$B$1))</f>
        <v>727</v>
      </c>
      <c r="U38" s="73">
        <f t="shared" si="66"/>
        <v>0.95910630746894665</v>
      </c>
      <c r="V38" s="27"/>
      <c r="W38" s="27">
        <f>IF(MATCH($B$1,Raw!$AL$1:$AL$779,0)&lt;$B$2,IFERROR(VLOOKUP($B$1&amp;$A38,Raw!$A$3:$AJ$9767,MATCH(W$6,Raw!$A$1:$AJ$1,0),0),"-"),SUMIFS(INDEX(Raw!$G$3:$AJ$1006,,MATCH(W$6,Raw!$G$1:$AJ$1,0)),Raw!$D$3:$D$1006,$A38,Raw!$C$3:$C$1006,$B$1))</f>
        <v>3083</v>
      </c>
      <c r="X38" s="27">
        <f>IF(MATCH($B$1,Raw!$AL$1:$AL$779,0)&lt;$B$2,IFERROR(VLOOKUP($B$1&amp;$A38,Raw!$A$3:$AJ$9767,MATCH(X$6,Raw!$A$1:$AJ$1,0),0),"-"),SUMIFS(INDEX(Raw!$G$3:$AJ$1006,,MATCH(X$6,Raw!$G$1:$AJ$1,0)),Raw!$D$3:$D$1006,$A38,Raw!$C$3:$C$1006,$B$1))</f>
        <v>5509</v>
      </c>
      <c r="Y38" s="27">
        <f>IF(MATCH($B$1,Raw!$AL$1:$AL$779,0)&lt;$B$2,IFERROR(VLOOKUP($B$1&amp;$A38,Raw!$A$3:$AJ$9767,MATCH(Y$6,Raw!$A$1:$AJ$1,0),0),"-"),SUMIFS(INDEX(Raw!$G$3:$AJ$1006,,MATCH(Y$6,Raw!$G$1:$AJ$1,0)),Raw!$D$3:$D$1006,$A38,Raw!$C$3:$C$1006,$B$1))</f>
        <v>2166</v>
      </c>
      <c r="Z38" s="27">
        <f>IF(MATCH($B$1,Raw!$AL$1:$AL$779,0)&lt;$B$2,IFERROR(VLOOKUP($B$1&amp;$A38,Raw!$A$3:$AJ$9767,MATCH(Z$6,Raw!$A$1:$AJ$1,0),0),"-"),SUMIFS(INDEX(Raw!$G$3:$AJ$1006,,MATCH(Z$6,Raw!$G$1:$AJ$1,0)),Raw!$D$3:$D$1006,$A38,Raw!$C$3:$C$1006,$B$1))</f>
        <v>547</v>
      </c>
      <c r="AA38" s="27">
        <f>IF(MATCH($B$1,Raw!$AL$1:$AL$779,0)&lt;$B$2,IFERROR(VLOOKUP($B$1&amp;$A38,Raw!$A$3:$AJ$9767,MATCH(AA$6,Raw!$A$1:$AJ$1,0),0),"-"),SUMIFS(INDEX(Raw!$G$3:$AJ$1006,,MATCH(AA$6,Raw!$G$1:$AJ$1,0)),Raw!$D$3:$D$1006,$A38,Raw!$C$3:$C$1006,$B$1))</f>
        <v>1001</v>
      </c>
      <c r="AB38" s="73">
        <f t="shared" si="67"/>
        <v>0.76001769128704111</v>
      </c>
      <c r="AC38" s="27"/>
      <c r="AD38" s="27">
        <f>IF(MATCH($B$1,Raw!$AL$1:$AL$779,0)&lt;$B$2,IFERROR(VLOOKUP($B$1&amp;$A38,Raw!$A$3:$AJ$9767,MATCH(AD$6,Raw!$A$1:$AJ$1,0),0),"-"),SUMIFS(INDEX(Raw!$G$3:$AJ$1006,,MATCH(AD$6,Raw!$G$1:$AJ$1,0)),Raw!$D$3:$D$1006,$A38,Raw!$C$3:$C$1006,$B$1))</f>
        <v>1871</v>
      </c>
      <c r="AE38" s="27">
        <f>IF(MATCH($B$1,Raw!$AL$1:$AL$779,0)&lt;$B$2,IFERROR(VLOOKUP($B$1&amp;$A38,Raw!$A$3:$AJ$9767,MATCH(AE$6,Raw!$A$1:$AJ$1,0),0),"-"),SUMIFS(INDEX(Raw!$G$3:$AJ$1006,,MATCH(AE$6,Raw!$G$1:$AJ$1,0)),Raw!$D$3:$D$1006,$A38,Raw!$C$3:$C$1006,$B$1))</f>
        <v>3611</v>
      </c>
      <c r="AF38" s="27">
        <f>IF(MATCH($B$1,Raw!$AL$1:$AL$779,0)&lt;$B$2,IFERROR(VLOOKUP($B$1&amp;$A38,Raw!$A$3:$AJ$9767,MATCH(AF$6,Raw!$A$1:$AJ$1,0),0),"-"),SUMIFS(INDEX(Raw!$G$3:$AJ$1006,,MATCH(AF$6,Raw!$G$1:$AJ$1,0)),Raw!$D$3:$D$1006,$A38,Raw!$C$3:$C$1006,$B$1))</f>
        <v>4097</v>
      </c>
      <c r="AG38" s="27">
        <f>IF(MATCH($B$1,Raw!$AL$1:$AL$779,0)&lt;$B$2,IFERROR(VLOOKUP($B$1&amp;$A38,Raw!$A$3:$AJ$9767,MATCH(AG$6,Raw!$A$1:$AJ$1,0),0),"-"),SUMIFS(INDEX(Raw!$G$3:$AJ$1006,,MATCH(AG$6,Raw!$G$1:$AJ$1,0)),Raw!$D$3:$D$1006,$A38,Raw!$C$3:$C$1006,$B$1))</f>
        <v>1925</v>
      </c>
      <c r="AH38" s="27">
        <f>IF(MATCH($B$1,Raw!$AL$1:$AL$779,0)&lt;$B$2,IFERROR(VLOOKUP($B$1&amp;$A38,Raw!$A$3:$AJ$9767,MATCH(AH$6,Raw!$A$1:$AJ$1,0),0),"-"),SUMIFS(INDEX(Raw!$G$3:$AJ$1006,,MATCH(AH$6,Raw!$G$1:$AJ$1,0)),Raw!$D$3:$D$1006,$A38,Raw!$C$3:$C$1006,$B$1))</f>
        <v>488</v>
      </c>
      <c r="AI38" s="27">
        <f>IF(MATCH($B$1,Raw!$AL$1:$AL$779,0)&lt;$B$2,IFERROR(VLOOKUP($B$1&amp;$A38,Raw!$A$3:$AJ$9767,MATCH(AI$6,Raw!$A$1:$AJ$1,0),0),"-"),SUMIFS(INDEX(Raw!$G$3:$AJ$1006,,MATCH(AI$6,Raw!$G$1:$AJ$1,0)),Raw!$D$3:$D$1006,$A38,Raw!$C$3:$C$1006,$B$1))</f>
        <v>0</v>
      </c>
      <c r="AJ38" s="73">
        <f t="shared" si="68"/>
        <v>0.15602068045363576</v>
      </c>
      <c r="AK38" s="73">
        <f t="shared" si="61"/>
        <v>0.30111741160773847</v>
      </c>
      <c r="AL38" s="51">
        <f t="shared" si="62"/>
        <v>0.3416444296197465</v>
      </c>
      <c r="AM38" s="51">
        <f t="shared" si="63"/>
        <v>0.16052368245496998</v>
      </c>
      <c r="AN38" s="51">
        <f t="shared" si="64"/>
        <v>4.0693795863909275E-2</v>
      </c>
      <c r="AO38" s="27"/>
      <c r="AP38" s="27">
        <f>IF(MATCH($B$1,Raw!$AL$1:$AL$779,0)&lt;$B$2,IFERROR(VLOOKUP($B$1&amp;$A38,Raw!$A$3:$AJ$9767,MATCH(AP$6,Raw!$A$1:$AJ$1,0),0),"-"),SUMIFS(INDEX(Raw!$G$3:$AJ$1006,,MATCH(AP$6,Raw!$G$1:$AJ$1,0)),Raw!$D$3:$D$1006,$A38,Raw!$C$3:$C$1006,$B$1))</f>
        <v>0</v>
      </c>
      <c r="AQ38" s="27">
        <f>IF(MATCH($B$1,Raw!$AL$1:$AL$779,0)&lt;$B$2,IFERROR(VLOOKUP($B$1&amp;$A38,Raw!$A$3:$AJ$9767,MATCH(AQ$6,Raw!$A$1:$AJ$1,0),0),"-"),SUMIFS(INDEX(Raw!$G$3:$AJ$1006,,MATCH(AQ$6,Raw!$G$1:$AJ$1,0)),Raw!$D$3:$D$1006,$A38,Raw!$C$3:$C$1006,$B$1))</f>
        <v>0</v>
      </c>
      <c r="AR38" s="27">
        <f>IF(MATCH($B$1,Raw!$AL$1:$AL$779,0)&lt;$B$2,IFERROR(VLOOKUP($B$1&amp;$A38,Raw!$A$3:$AJ$9767,MATCH(AR$6,Raw!$A$1:$AJ$1,0),0),"-"),SUMIFS(INDEX(Raw!$G$3:$AJ$1006,,MATCH(AR$6,Raw!$G$1:$AJ$1,0)),Raw!$D$3:$D$1006,$A38,Raw!$C$3:$C$1006,$B$1))</f>
        <v>0</v>
      </c>
      <c r="AS38" s="27">
        <f>IF(MATCH($B$1,Raw!$AL$1:$AL$779,0)&lt;$B$2,IFERROR(VLOOKUP($B$1&amp;$A38,Raw!$A$3:$AJ$9767,MATCH(AS$6,Raw!$A$1:$AJ$1,0),0),"-"),SUMIFS(INDEX(Raw!$G$3:$AJ$1006,,MATCH(AS$6,Raw!$G$1:$AJ$1,0)),Raw!$D$3:$D$1006,$A38,Raw!$C$3:$C$1006,$B$1))</f>
        <v>0</v>
      </c>
      <c r="AT38" s="27">
        <f>IF(MATCH($B$1,Raw!$AL$1:$AL$779,0)&lt;$B$2,IFERROR(VLOOKUP($B$1&amp;$A38,Raw!$A$3:$AJ$9767,MATCH(AT$6,Raw!$A$1:$AJ$1,0),0),"-"),SUMIFS(INDEX(Raw!$G$3:$AJ$1006,,MATCH(AT$6,Raw!$G$1:$AJ$1,0)),Raw!$D$3:$D$1006,$A38,Raw!$C$3:$C$1006,$B$1))</f>
        <v>0</v>
      </c>
      <c r="AU38" s="73" t="str">
        <f t="shared" si="69"/>
        <v>-</v>
      </c>
    </row>
    <row r="39" spans="1:47" s="7" customFormat="1" collapsed="1" x14ac:dyDescent="0.25">
      <c r="A39" s="69">
        <f t="shared" si="70"/>
        <v>42825</v>
      </c>
      <c r="B39" s="45" t="s">
        <v>427</v>
      </c>
      <c r="C39" s="28"/>
      <c r="D39" s="28"/>
      <c r="E39" s="27">
        <f>IF(MATCH($B$1,Raw!$AL$1:$AL$779,0)&lt;$B$2,IFERROR(VLOOKUP($B$1&amp;$A39,Raw!$A$3:$AJ$9767,MATCH(E$6,Raw!$A$1:$AJ$1,0),0),"-"),SUMIFS(INDEX(Raw!$G$3:$AJ$1006,,MATCH(E$6,Raw!$G$1:$AJ$1,0)),Raw!$D$3:$D$1006,$A39,Raw!$C$3:$C$1006,$B$1))</f>
        <v>49675</v>
      </c>
      <c r="F39" s="27">
        <f>IF(MATCH($B$1,Raw!$AL$1:$AL$779,0)&lt;$B$2,IFERROR(VLOOKUP($B$1&amp;$A39,Raw!$A$3:$AJ$9767,MATCH(F$6,Raw!$A$1:$AJ$1,0),0),"-"),SUMIFS(INDEX(Raw!$G$3:$AJ$1006,,MATCH(F$6,Raw!$G$1:$AJ$1,0)),Raw!$D$3:$D$1006,$A39,Raw!$C$3:$C$1006,$B$1))</f>
        <v>15066</v>
      </c>
      <c r="G39" s="27"/>
      <c r="H39" s="27">
        <f>IF(MATCH($B$1,Raw!$AL$1:$AL$779,0)&lt;$B$2,IFERROR(VLOOKUP($B$1&amp;$A39,Raw!$A$3:$AJ$9767,MATCH(H$6,Raw!$A$1:$AJ$1,0),0),"-"),SUMIFS(INDEX(Raw!$G$3:$AJ$1006,,MATCH(H$6,Raw!$G$1:$AJ$1,0)),Raw!$D$3:$D$1006,$A39,Raw!$C$3:$C$1006,$B$1))</f>
        <v>8873</v>
      </c>
      <c r="I39" s="27">
        <f>IF(MATCH($B$1,Raw!$AL$1:$AL$779,0)&lt;$B$2,IFERROR(VLOOKUP($B$1&amp;$A39,Raw!$A$3:$AJ$9767,MATCH(I$6,Raw!$A$1:$AJ$1,0),0),"-"),SUMIFS(INDEX(Raw!$G$3:$AJ$1006,,MATCH(I$6,Raw!$G$1:$AJ$1,0)),Raw!$D$3:$D$1006,$A39,Raw!$C$3:$C$1006,$B$1))</f>
        <v>2544</v>
      </c>
      <c r="J39" s="27">
        <f>IF(MATCH($B$1,Raw!$AL$1:$AL$779,0)&lt;$B$2,IFERROR(VLOOKUP($B$1&amp;$A39,Raw!$A$3:$AJ$9767,MATCH(J$6,Raw!$A$1:$AJ$1,0),0),"-"),SUMIFS(INDEX(Raw!$G$3:$AJ$1006,,MATCH(J$6,Raw!$G$1:$AJ$1,0)),Raw!$D$3:$D$1006,$A39,Raw!$C$3:$C$1006,$B$1))</f>
        <v>602</v>
      </c>
      <c r="K39" s="27">
        <f>IF(MATCH($B$1,Raw!$AL$1:$AL$779,0)&lt;$B$2,IFERROR(VLOOKUP($B$1&amp;$A39,Raw!$A$3:$AJ$9767,MATCH(K$6,Raw!$A$1:$AJ$1,0),0),"-"),SUMIFS(INDEX(Raw!$G$3:$AJ$1006,,MATCH(K$6,Raw!$G$1:$AJ$1,0)),Raw!$D$3:$D$1006,$A39,Raw!$C$3:$C$1006,$B$1))</f>
        <v>632</v>
      </c>
      <c r="L39" s="27">
        <f>IF(MATCH($B$1,Raw!$AL$1:$AL$779,0)&lt;$B$2,IFERROR(VLOOKUP($B$1&amp;$A39,Raw!$A$3:$AJ$9767,MATCH(L$6,Raw!$A$1:$AJ$1,0),0),"-"),SUMIFS(INDEX(Raw!$G$3:$AJ$1006,,MATCH(L$6,Raw!$G$1:$AJ$1,0)),Raw!$D$3:$D$1006,$A39,Raw!$C$3:$C$1006,$B$1))</f>
        <v>482</v>
      </c>
      <c r="M39" s="27">
        <f>IF(MATCH($B$1,Raw!$AL$1:$AL$779,0)&lt;$B$2,IFERROR(VLOOKUP($B$1&amp;$A39,Raw!$A$3:$AJ$9767,MATCH(M$6,Raw!$A$1:$AJ$1,0),0),"-"),SUMIFS(INDEX(Raw!$G$3:$AJ$1006,,MATCH(M$6,Raw!$G$1:$AJ$1,0)),Raw!$D$3:$D$1006,$A39,Raw!$C$3:$C$1006,$B$1))</f>
        <v>0</v>
      </c>
      <c r="N39" s="27">
        <f>IF(MATCH($B$1,Raw!$AL$1:$AL$779,0)&lt;$B$2,IFERROR(VLOOKUP($B$1&amp;$A39,Raw!$A$3:$AJ$9767,MATCH(N$6,Raw!$A$1:$AJ$1,0),0),"-"),SUMIFS(INDEX(Raw!$G$3:$AJ$1006,,MATCH(N$6,Raw!$G$1:$AJ$1,0)),Raw!$D$3:$D$1006,$A39,Raw!$C$3:$C$1006,$B$1))</f>
        <v>415</v>
      </c>
      <c r="O39" s="71">
        <f t="shared" si="65"/>
        <v>0.86933678519759383</v>
      </c>
      <c r="P39" s="27"/>
      <c r="Q39" s="27">
        <f>IF(MATCH($B$1,Raw!$AL$1:$AL$779,0)&lt;$B$2,IFERROR(VLOOKUP($B$1&amp;$A39,Raw!$A$3:$AJ$9767,MATCH(Q$6,Raw!$A$1:$AJ$1,0),0),"-"),SUMIFS(INDEX(Raw!$G$3:$AJ$1006,,MATCH(Q$6,Raw!$G$1:$AJ$1,0)),Raw!$D$3:$D$1006,$A39,Raw!$C$3:$C$1006,$B$1))</f>
        <v>11813</v>
      </c>
      <c r="R39" s="27">
        <f>IF(MATCH($B$1,Raw!$AL$1:$AL$779,0)&lt;$B$2,IFERROR(VLOOKUP($B$1&amp;$A39,Raw!$A$3:$AJ$9767,MATCH(R$6,Raw!$A$1:$AJ$1,0),0),"-"),SUMIFS(INDEX(Raw!$G$3:$AJ$1006,,MATCH(R$6,Raw!$G$1:$AJ$1,0)),Raw!$D$3:$D$1006,$A39,Raw!$C$3:$C$1006,$B$1))</f>
        <v>1120</v>
      </c>
      <c r="S39" s="27">
        <f>IF(MATCH($B$1,Raw!$AL$1:$AL$779,0)&lt;$B$2,IFERROR(VLOOKUP($B$1&amp;$A39,Raw!$A$3:$AJ$9767,MATCH(S$6,Raw!$A$1:$AJ$1,0),0),"-"),SUMIFS(INDEX(Raw!$G$3:$AJ$1006,,MATCH(S$6,Raw!$G$1:$AJ$1,0)),Raw!$D$3:$D$1006,$A39,Raw!$C$3:$C$1006,$B$1))</f>
        <v>510</v>
      </c>
      <c r="T39" s="27">
        <f>IF(MATCH($B$1,Raw!$AL$1:$AL$779,0)&lt;$B$2,IFERROR(VLOOKUP($B$1&amp;$A39,Raw!$A$3:$AJ$9767,MATCH(T$6,Raw!$A$1:$AJ$1,0),0),"-"),SUMIFS(INDEX(Raw!$G$3:$AJ$1006,,MATCH(T$6,Raw!$G$1:$AJ$1,0)),Raw!$D$3:$D$1006,$A39,Raw!$C$3:$C$1006,$B$1))</f>
        <v>1599</v>
      </c>
      <c r="U39" s="73">
        <f t="shared" si="66"/>
        <v>0.96206203972327609</v>
      </c>
      <c r="V39" s="27"/>
      <c r="W39" s="27">
        <f>IF(MATCH($B$1,Raw!$AL$1:$AL$779,0)&lt;$B$2,IFERROR(VLOOKUP($B$1&amp;$A39,Raw!$A$3:$AJ$9767,MATCH(W$6,Raw!$A$1:$AJ$1,0),0),"-"),SUMIFS(INDEX(Raw!$G$3:$AJ$1006,,MATCH(W$6,Raw!$G$1:$AJ$1,0)),Raw!$D$3:$D$1006,$A39,Raw!$C$3:$C$1006,$B$1))</f>
        <v>3312</v>
      </c>
      <c r="X39" s="27">
        <f>IF(MATCH($B$1,Raw!$AL$1:$AL$779,0)&lt;$B$2,IFERROR(VLOOKUP($B$1&amp;$A39,Raw!$A$3:$AJ$9767,MATCH(X$6,Raw!$A$1:$AJ$1,0),0),"-"),SUMIFS(INDEX(Raw!$G$3:$AJ$1006,,MATCH(X$6,Raw!$G$1:$AJ$1,0)),Raw!$D$3:$D$1006,$A39,Raw!$C$3:$C$1006,$B$1))</f>
        <v>5578</v>
      </c>
      <c r="Y39" s="27">
        <f>IF(MATCH($B$1,Raw!$AL$1:$AL$779,0)&lt;$B$2,IFERROR(VLOOKUP($B$1&amp;$A39,Raw!$A$3:$AJ$9767,MATCH(Y$6,Raw!$A$1:$AJ$1,0),0),"-"),SUMIFS(INDEX(Raw!$G$3:$AJ$1006,,MATCH(Y$6,Raw!$G$1:$AJ$1,0)),Raw!$D$3:$D$1006,$A39,Raw!$C$3:$C$1006,$B$1))</f>
        <v>2045</v>
      </c>
      <c r="Z39" s="27">
        <f>IF(MATCH($B$1,Raw!$AL$1:$AL$779,0)&lt;$B$2,IFERROR(VLOOKUP($B$1&amp;$A39,Raw!$A$3:$AJ$9767,MATCH(Z$6,Raw!$A$1:$AJ$1,0),0),"-"),SUMIFS(INDEX(Raw!$G$3:$AJ$1006,,MATCH(Z$6,Raw!$G$1:$AJ$1,0)),Raw!$D$3:$D$1006,$A39,Raw!$C$3:$C$1006,$B$1))</f>
        <v>612</v>
      </c>
      <c r="AA39" s="27">
        <f>IF(MATCH($B$1,Raw!$AL$1:$AL$779,0)&lt;$B$2,IFERROR(VLOOKUP($B$1&amp;$A39,Raw!$A$3:$AJ$9767,MATCH(AA$6,Raw!$A$1:$AJ$1,0),0),"-"),SUMIFS(INDEX(Raw!$G$3:$AJ$1006,,MATCH(AA$6,Raw!$G$1:$AJ$1,0)),Raw!$D$3:$D$1006,$A39,Raw!$C$3:$C$1006,$B$1))</f>
        <v>2001</v>
      </c>
      <c r="AB39" s="73">
        <f t="shared" si="67"/>
        <v>0.76989694292889932</v>
      </c>
      <c r="AC39" s="27"/>
      <c r="AD39" s="27">
        <f>IF(MATCH($B$1,Raw!$AL$1:$AL$779,0)&lt;$B$2,IFERROR(VLOOKUP($B$1&amp;$A39,Raw!$A$3:$AJ$9767,MATCH(AD$6,Raw!$A$1:$AJ$1,0),0),"-"),SUMIFS(INDEX(Raw!$G$3:$AJ$1006,,MATCH(AD$6,Raw!$G$1:$AJ$1,0)),Raw!$D$3:$D$1006,$A39,Raw!$C$3:$C$1006,$B$1))</f>
        <v>2248</v>
      </c>
      <c r="AE39" s="27">
        <f>IF(MATCH($B$1,Raw!$AL$1:$AL$779,0)&lt;$B$2,IFERROR(VLOOKUP($B$1&amp;$A39,Raw!$A$3:$AJ$9767,MATCH(AE$6,Raw!$A$1:$AJ$1,0),0),"-"),SUMIFS(INDEX(Raw!$G$3:$AJ$1006,,MATCH(AE$6,Raw!$G$1:$AJ$1,0)),Raw!$D$3:$D$1006,$A39,Raw!$C$3:$C$1006,$B$1))</f>
        <v>3659</v>
      </c>
      <c r="AF39" s="27">
        <f>IF(MATCH($B$1,Raw!$AL$1:$AL$779,0)&lt;$B$2,IFERROR(VLOOKUP($B$1&amp;$A39,Raw!$A$3:$AJ$9767,MATCH(AF$6,Raw!$A$1:$AJ$1,0),0),"-"),SUMIFS(INDEX(Raw!$G$3:$AJ$1006,,MATCH(AF$6,Raw!$G$1:$AJ$1,0)),Raw!$D$3:$D$1006,$A39,Raw!$C$3:$C$1006,$B$1))</f>
        <v>4539</v>
      </c>
      <c r="AG39" s="27">
        <f>IF(MATCH($B$1,Raw!$AL$1:$AL$779,0)&lt;$B$2,IFERROR(VLOOKUP($B$1&amp;$A39,Raw!$A$3:$AJ$9767,MATCH(AG$6,Raw!$A$1:$AJ$1,0),0),"-"),SUMIFS(INDEX(Raw!$G$3:$AJ$1006,,MATCH(AG$6,Raw!$G$1:$AJ$1,0)),Raw!$D$3:$D$1006,$A39,Raw!$C$3:$C$1006,$B$1))</f>
        <v>1739</v>
      </c>
      <c r="AH39" s="27">
        <f>IF(MATCH($B$1,Raw!$AL$1:$AL$779,0)&lt;$B$2,IFERROR(VLOOKUP($B$1&amp;$A39,Raw!$A$3:$AJ$9767,MATCH(AH$6,Raw!$A$1:$AJ$1,0),0),"-"),SUMIFS(INDEX(Raw!$G$3:$AJ$1006,,MATCH(AH$6,Raw!$G$1:$AJ$1,0)),Raw!$D$3:$D$1006,$A39,Raw!$C$3:$C$1006,$B$1))</f>
        <v>768</v>
      </c>
      <c r="AI39" s="27">
        <f>IF(MATCH($B$1,Raw!$AL$1:$AL$779,0)&lt;$B$2,IFERROR(VLOOKUP($B$1&amp;$A39,Raw!$A$3:$AJ$9767,MATCH(AI$6,Raw!$A$1:$AJ$1,0),0),"-"),SUMIFS(INDEX(Raw!$G$3:$AJ$1006,,MATCH(AI$6,Raw!$G$1:$AJ$1,0)),Raw!$D$3:$D$1006,$A39,Raw!$C$3:$C$1006,$B$1))</f>
        <v>1752</v>
      </c>
      <c r="AJ39" s="73">
        <f t="shared" si="68"/>
        <v>0.17355052883501892</v>
      </c>
      <c r="AK39" s="73">
        <f t="shared" si="61"/>
        <v>0.28248282251215934</v>
      </c>
      <c r="AL39" s="51">
        <f t="shared" si="62"/>
        <v>0.35042075194935535</v>
      </c>
      <c r="AM39" s="51">
        <f t="shared" si="63"/>
        <v>0.1342546128310044</v>
      </c>
      <c r="AN39" s="51">
        <f t="shared" si="64"/>
        <v>5.9291283872461978E-2</v>
      </c>
      <c r="AO39" s="27"/>
      <c r="AP39" s="27">
        <f>IF(MATCH($B$1,Raw!$AL$1:$AL$779,0)&lt;$B$2,IFERROR(VLOOKUP($B$1&amp;$A39,Raw!$A$3:$AJ$9767,MATCH(AP$6,Raw!$A$1:$AJ$1,0),0),"-"),SUMIFS(INDEX(Raw!$G$3:$AJ$1006,,MATCH(AP$6,Raw!$G$1:$AJ$1,0)),Raw!$D$3:$D$1006,$A39,Raw!$C$3:$C$1006,$B$1))</f>
        <v>6454</v>
      </c>
      <c r="AQ39" s="27">
        <f>IF(MATCH($B$1,Raw!$AL$1:$AL$779,0)&lt;$B$2,IFERROR(VLOOKUP($B$1&amp;$A39,Raw!$A$3:$AJ$9767,MATCH(AQ$6,Raw!$A$1:$AJ$1,0),0),"-"),SUMIFS(INDEX(Raw!$G$3:$AJ$1006,,MATCH(AQ$6,Raw!$G$1:$AJ$1,0)),Raw!$D$3:$D$1006,$A39,Raw!$C$3:$C$1006,$B$1))</f>
        <v>3337</v>
      </c>
      <c r="AR39" s="27">
        <f>IF(MATCH($B$1,Raw!$AL$1:$AL$779,0)&lt;$B$2,IFERROR(VLOOKUP($B$1&amp;$A39,Raw!$A$3:$AJ$9767,MATCH(AR$6,Raw!$A$1:$AJ$1,0),0),"-"),SUMIFS(INDEX(Raw!$G$3:$AJ$1006,,MATCH(AR$6,Raw!$G$1:$AJ$1,0)),Raw!$D$3:$D$1006,$A39,Raw!$C$3:$C$1006,$B$1))</f>
        <v>598</v>
      </c>
      <c r="AS39" s="27">
        <f>IF(MATCH($B$1,Raw!$AL$1:$AL$779,0)&lt;$B$2,IFERROR(VLOOKUP($B$1&amp;$A39,Raw!$A$3:$AJ$9767,MATCH(AS$6,Raw!$A$1:$AJ$1,0),0),"-"),SUMIFS(INDEX(Raw!$G$3:$AJ$1006,,MATCH(AS$6,Raw!$G$1:$AJ$1,0)),Raw!$D$3:$D$1006,$A39,Raw!$C$3:$C$1006,$B$1))</f>
        <v>538</v>
      </c>
      <c r="AT39" s="27">
        <f>IF(MATCH($B$1,Raw!$AL$1:$AL$779,0)&lt;$B$2,IFERROR(VLOOKUP($B$1&amp;$A39,Raw!$A$3:$AJ$9767,MATCH(AT$6,Raw!$A$1:$AJ$1,0),0),"-"),SUMIFS(INDEX(Raw!$G$3:$AJ$1006,,MATCH(AT$6,Raw!$G$1:$AJ$1,0)),Raw!$D$3:$D$1006,$A39,Raw!$C$3:$C$1006,$B$1))</f>
        <v>1909</v>
      </c>
      <c r="AU39" s="73">
        <f t="shared" si="69"/>
        <v>0.89603733870229707</v>
      </c>
    </row>
    <row r="40" spans="1:47" s="7" customFormat="1" ht="16.8" collapsed="1" x14ac:dyDescent="0.3">
      <c r="A40" s="69">
        <f t="shared" si="70"/>
        <v>43008</v>
      </c>
      <c r="B40" s="45" t="s">
        <v>428</v>
      </c>
      <c r="C40" s="28"/>
      <c r="D40" s="58"/>
      <c r="E40" s="27">
        <f>IF(MATCH($B$1,Raw!$AL$1:$AL$779,0)&lt;$B$2,IFERROR(VLOOKUP($B$1&amp;$A40,Raw!$A$3:$AJ$9767,MATCH(E$6,Raw!$A$1:$AJ$1,0),0),"-"),SUMIFS(INDEX(Raw!$G$3:$AJ$1006,,MATCH(E$6,Raw!$G$1:$AJ$1,0)),Raw!$D$3:$D$1006,$A40,Raw!$C$3:$C$1006,$B$1))</f>
        <v>55776</v>
      </c>
      <c r="F40" s="27">
        <f>IF(MATCH($B$1,Raw!$AL$1:$AL$779,0)&lt;$B$2,IFERROR(VLOOKUP($B$1&amp;$A40,Raw!$A$3:$AJ$9767,MATCH(F$6,Raw!$A$1:$AJ$1,0),0),"-"),SUMIFS(INDEX(Raw!$G$3:$AJ$1006,,MATCH(F$6,Raw!$G$1:$AJ$1,0)),Raw!$D$3:$D$1006,$A40,Raw!$C$3:$C$1006,$B$1))</f>
        <v>15195</v>
      </c>
      <c r="G40" s="27"/>
      <c r="H40" s="27">
        <f>IF(MATCH($B$1,Raw!$AL$1:$AL$779,0)&lt;$B$2,IFERROR(VLOOKUP($B$1&amp;$A40,Raw!$A$3:$AJ$9767,MATCH(H$6,Raw!$A$1:$AJ$1,0),0),"-"),SUMIFS(INDEX(Raw!$G$3:$AJ$1006,,MATCH(H$6,Raw!$G$1:$AJ$1,0)),Raw!$D$3:$D$1006,$A40,Raw!$C$3:$C$1006,$B$1))</f>
        <v>9727</v>
      </c>
      <c r="I40" s="27">
        <f>IF(MATCH($B$1,Raw!$AL$1:$AL$779,0)&lt;$B$2,IFERROR(VLOOKUP($B$1&amp;$A40,Raw!$A$3:$AJ$9767,MATCH(I$6,Raw!$A$1:$AJ$1,0),0),"-"),SUMIFS(INDEX(Raw!$G$3:$AJ$1006,,MATCH(I$6,Raw!$G$1:$AJ$1,0)),Raw!$D$3:$D$1006,$A40,Raw!$C$3:$C$1006,$B$1))</f>
        <v>2721</v>
      </c>
      <c r="J40" s="27">
        <f>IF(MATCH($B$1,Raw!$AL$1:$AL$779,0)&lt;$B$2,IFERROR(VLOOKUP($B$1&amp;$A40,Raw!$A$3:$AJ$9767,MATCH(J$6,Raw!$A$1:$AJ$1,0),0),"-"),SUMIFS(INDEX(Raw!$G$3:$AJ$1006,,MATCH(J$6,Raw!$G$1:$AJ$1,0)),Raw!$D$3:$D$1006,$A40,Raw!$C$3:$C$1006,$B$1))</f>
        <v>659</v>
      </c>
      <c r="K40" s="27">
        <f>IF(MATCH($B$1,Raw!$AL$1:$AL$779,0)&lt;$B$2,IFERROR(VLOOKUP($B$1&amp;$A40,Raw!$A$3:$AJ$9767,MATCH(K$6,Raw!$A$1:$AJ$1,0),0),"-"),SUMIFS(INDEX(Raw!$G$3:$AJ$1006,,MATCH(K$6,Raw!$G$1:$AJ$1,0)),Raw!$D$3:$D$1006,$A40,Raw!$C$3:$C$1006,$B$1))</f>
        <v>656</v>
      </c>
      <c r="L40" s="27">
        <f>IF(MATCH($B$1,Raw!$AL$1:$AL$779,0)&lt;$B$2,IFERROR(VLOOKUP($B$1&amp;$A40,Raw!$A$3:$AJ$9767,MATCH(L$6,Raw!$A$1:$AJ$1,0),0),"-"),SUMIFS(INDEX(Raw!$G$3:$AJ$1006,,MATCH(L$6,Raw!$G$1:$AJ$1,0)),Raw!$D$3:$D$1006,$A40,Raw!$C$3:$C$1006,$B$1))</f>
        <v>507</v>
      </c>
      <c r="M40" s="27">
        <f>IF(MATCH($B$1,Raw!$AL$1:$AL$779,0)&lt;$B$2,IFERROR(VLOOKUP($B$1&amp;$A40,Raw!$A$3:$AJ$9767,MATCH(M$6,Raw!$A$1:$AJ$1,0),0),"-"),SUMIFS(INDEX(Raw!$G$3:$AJ$1006,,MATCH(M$6,Raw!$G$1:$AJ$1,0)),Raw!$D$3:$D$1006,$A40,Raw!$C$3:$C$1006,$B$1))</f>
        <v>0</v>
      </c>
      <c r="N40" s="27">
        <f>IF(MATCH($B$1,Raw!$AL$1:$AL$779,0)&lt;$B$2,IFERROR(VLOOKUP($B$1&amp;$A40,Raw!$A$3:$AJ$9767,MATCH(N$6,Raw!$A$1:$AJ$1,0),0),"-"),SUMIFS(INDEX(Raw!$G$3:$AJ$1006,,MATCH(N$6,Raw!$G$1:$AJ$1,0)),Raw!$D$3:$D$1006,$A40,Raw!$C$3:$C$1006,$B$1))</f>
        <v>925</v>
      </c>
      <c r="O40" s="71">
        <f t="shared" si="65"/>
        <v>0.8723195515066573</v>
      </c>
      <c r="P40" s="27"/>
      <c r="Q40" s="27">
        <f>IF(MATCH($B$1,Raw!$AL$1:$AL$779,0)&lt;$B$2,IFERROR(VLOOKUP($B$1&amp;$A40,Raw!$A$3:$AJ$9767,MATCH(Q$6,Raw!$A$1:$AJ$1,0),0),"-"),SUMIFS(INDEX(Raw!$G$3:$AJ$1006,,MATCH(Q$6,Raw!$G$1:$AJ$1,0)),Raw!$D$3:$D$1006,$A40,Raw!$C$3:$C$1006,$B$1))</f>
        <v>11696</v>
      </c>
      <c r="R40" s="27">
        <f>IF(MATCH($B$1,Raw!$AL$1:$AL$779,0)&lt;$B$2,IFERROR(VLOOKUP($B$1&amp;$A40,Raw!$A$3:$AJ$9767,MATCH(R$6,Raw!$A$1:$AJ$1,0),0),"-"),SUMIFS(INDEX(Raw!$G$3:$AJ$1006,,MATCH(R$6,Raw!$G$1:$AJ$1,0)),Raw!$D$3:$D$1006,$A40,Raw!$C$3:$C$1006,$B$1))</f>
        <v>1379</v>
      </c>
      <c r="S40" s="27">
        <f>IF(MATCH($B$1,Raw!$AL$1:$AL$779,0)&lt;$B$2,IFERROR(VLOOKUP($B$1&amp;$A40,Raw!$A$3:$AJ$9767,MATCH(S$6,Raw!$A$1:$AJ$1,0),0),"-"),SUMIFS(INDEX(Raw!$G$3:$AJ$1006,,MATCH(S$6,Raw!$G$1:$AJ$1,0)),Raw!$D$3:$D$1006,$A40,Raw!$C$3:$C$1006,$B$1))</f>
        <v>587</v>
      </c>
      <c r="T40" s="27">
        <f>IF(MATCH($B$1,Raw!$AL$1:$AL$779,0)&lt;$B$2,IFERROR(VLOOKUP($B$1&amp;$A40,Raw!$A$3:$AJ$9767,MATCH(T$6,Raw!$A$1:$AJ$1,0),0),"-"),SUMIFS(INDEX(Raw!$G$3:$AJ$1006,,MATCH(T$6,Raw!$G$1:$AJ$1,0)),Raw!$D$3:$D$1006,$A40,Raw!$C$3:$C$1006,$B$1))</f>
        <v>1534</v>
      </c>
      <c r="U40" s="73">
        <f t="shared" si="66"/>
        <v>0.95703410920802223</v>
      </c>
      <c r="V40" s="27"/>
      <c r="W40" s="27">
        <f>IF(MATCH($B$1,Raw!$AL$1:$AL$779,0)&lt;$B$2,IFERROR(VLOOKUP($B$1&amp;$A40,Raw!$A$3:$AJ$9767,MATCH(W$6,Raw!$A$1:$AJ$1,0),0),"-"),SUMIFS(INDEX(Raw!$G$3:$AJ$1006,,MATCH(W$6,Raw!$G$1:$AJ$1,0)),Raw!$D$3:$D$1006,$A40,Raw!$C$3:$C$1006,$B$1))</f>
        <v>3303</v>
      </c>
      <c r="X40" s="27">
        <f>IF(MATCH($B$1,Raw!$AL$1:$AL$779,0)&lt;$B$2,IFERROR(VLOOKUP($B$1&amp;$A40,Raw!$A$3:$AJ$9767,MATCH(X$6,Raw!$A$1:$AJ$1,0),0),"-"),SUMIFS(INDEX(Raw!$G$3:$AJ$1006,,MATCH(X$6,Raw!$G$1:$AJ$1,0)),Raw!$D$3:$D$1006,$A40,Raw!$C$3:$C$1006,$B$1))</f>
        <v>5804</v>
      </c>
      <c r="Y40" s="27">
        <f>IF(MATCH($B$1,Raw!$AL$1:$AL$779,0)&lt;$B$2,IFERROR(VLOOKUP($B$1&amp;$A40,Raw!$A$3:$AJ$9767,MATCH(Y$6,Raw!$A$1:$AJ$1,0),0),"-"),SUMIFS(INDEX(Raw!$G$3:$AJ$1006,,MATCH(Y$6,Raw!$G$1:$AJ$1,0)),Raw!$D$3:$D$1006,$A40,Raw!$C$3:$C$1006,$B$1))</f>
        <v>2135</v>
      </c>
      <c r="Z40" s="27">
        <f>IF(MATCH($B$1,Raw!$AL$1:$AL$779,0)&lt;$B$2,IFERROR(VLOOKUP($B$1&amp;$A40,Raw!$A$3:$AJ$9767,MATCH(Z$6,Raw!$A$1:$AJ$1,0),0),"-"),SUMIFS(INDEX(Raw!$G$3:$AJ$1006,,MATCH(Z$6,Raw!$G$1:$AJ$1,0)),Raw!$D$3:$D$1006,$A40,Raw!$C$3:$C$1006,$B$1))</f>
        <v>609</v>
      </c>
      <c r="AA40" s="27">
        <f>IF(MATCH($B$1,Raw!$AL$1:$AL$779,0)&lt;$B$2,IFERROR(VLOOKUP($B$1&amp;$A40,Raw!$A$3:$AJ$9767,MATCH(AA$6,Raw!$A$1:$AJ$1,0),0),"-"),SUMIFS(INDEX(Raw!$G$3:$AJ$1006,,MATCH(AA$6,Raw!$G$1:$AJ$1,0)),Raw!$D$3:$D$1006,$A40,Raw!$C$3:$C$1006,$B$1))</f>
        <v>1659</v>
      </c>
      <c r="AB40" s="73">
        <f t="shared" si="67"/>
        <v>0.76845835794447725</v>
      </c>
      <c r="AC40" s="27"/>
      <c r="AD40" s="27">
        <f>IF(MATCH($B$1,Raw!$AL$1:$AL$779,0)&lt;$B$2,IFERROR(VLOOKUP($B$1&amp;$A40,Raw!$A$3:$AJ$9767,MATCH(AD$6,Raw!$A$1:$AJ$1,0),0),"-"),SUMIFS(INDEX(Raw!$G$3:$AJ$1006,,MATCH(AD$6,Raw!$G$1:$AJ$1,0)),Raw!$D$3:$D$1006,$A40,Raw!$C$3:$C$1006,$B$1))</f>
        <v>1948</v>
      </c>
      <c r="AE40" s="27">
        <f>IF(MATCH($B$1,Raw!$AL$1:$AL$779,0)&lt;$B$2,IFERROR(VLOOKUP($B$1&amp;$A40,Raw!$A$3:$AJ$9767,MATCH(AE$6,Raw!$A$1:$AJ$1,0),0),"-"),SUMIFS(INDEX(Raw!$G$3:$AJ$1006,,MATCH(AE$6,Raw!$G$1:$AJ$1,0)),Raw!$D$3:$D$1006,$A40,Raw!$C$3:$C$1006,$B$1))</f>
        <v>3526</v>
      </c>
      <c r="AF40" s="27">
        <f>IF(MATCH($B$1,Raw!$AL$1:$AL$779,0)&lt;$B$2,IFERROR(VLOOKUP($B$1&amp;$A40,Raw!$A$3:$AJ$9767,MATCH(AF$6,Raw!$A$1:$AJ$1,0),0),"-"),SUMIFS(INDEX(Raw!$G$3:$AJ$1006,,MATCH(AF$6,Raw!$G$1:$AJ$1,0)),Raw!$D$3:$D$1006,$A40,Raw!$C$3:$C$1006,$B$1))</f>
        <v>4942</v>
      </c>
      <c r="AG40" s="27">
        <f>IF(MATCH($B$1,Raw!$AL$1:$AL$779,0)&lt;$B$2,IFERROR(VLOOKUP($B$1&amp;$A40,Raw!$A$3:$AJ$9767,MATCH(AG$6,Raw!$A$1:$AJ$1,0),0),"-"),SUMIFS(INDEX(Raw!$G$3:$AJ$1006,,MATCH(AG$6,Raw!$G$1:$AJ$1,0)),Raw!$D$3:$D$1006,$A40,Raw!$C$3:$C$1006,$B$1))</f>
        <v>1821</v>
      </c>
      <c r="AH40" s="27">
        <f>IF(MATCH($B$1,Raw!$AL$1:$AL$779,0)&lt;$B$2,IFERROR(VLOOKUP($B$1&amp;$A40,Raw!$A$3:$AJ$9767,MATCH(AH$6,Raw!$A$1:$AJ$1,0),0),"-"),SUMIFS(INDEX(Raw!$G$3:$AJ$1006,,MATCH(AH$6,Raw!$G$1:$AJ$1,0)),Raw!$D$3:$D$1006,$A40,Raw!$C$3:$C$1006,$B$1))</f>
        <v>622</v>
      </c>
      <c r="AI40" s="27">
        <f>IF(MATCH($B$1,Raw!$AL$1:$AL$779,0)&lt;$B$2,IFERROR(VLOOKUP($B$1&amp;$A40,Raw!$A$3:$AJ$9767,MATCH(AI$6,Raw!$A$1:$AJ$1,0),0),"-"),SUMIFS(INDEX(Raw!$G$3:$AJ$1006,,MATCH(AI$6,Raw!$G$1:$AJ$1,0)),Raw!$D$3:$D$1006,$A40,Raw!$C$3:$C$1006,$B$1))</f>
        <v>2413</v>
      </c>
      <c r="AJ40" s="73">
        <f t="shared" si="68"/>
        <v>0.1514892293335407</v>
      </c>
      <c r="AK40" s="73">
        <f t="shared" si="61"/>
        <v>0.2742048370790886</v>
      </c>
      <c r="AL40" s="51">
        <f t="shared" si="62"/>
        <v>0.38432226456178553</v>
      </c>
      <c r="AM40" s="51">
        <f t="shared" si="63"/>
        <v>0.14161287813982426</v>
      </c>
      <c r="AN40" s="51">
        <f t="shared" si="64"/>
        <v>4.8370790885760948E-2</v>
      </c>
      <c r="AO40" s="27"/>
      <c r="AP40" s="27">
        <f>IF(MATCH($B$1,Raw!$AL$1:$AL$779,0)&lt;$B$2,IFERROR(VLOOKUP($B$1&amp;$A40,Raw!$A$3:$AJ$9767,MATCH(AP$6,Raw!$A$1:$AJ$1,0),0),"-"),SUMIFS(INDEX(Raw!$G$3:$AJ$1006,,MATCH(AP$6,Raw!$G$1:$AJ$1,0)),Raw!$D$3:$D$1006,$A40,Raw!$C$3:$C$1006,$B$1))</f>
        <v>4386</v>
      </c>
      <c r="AQ40" s="27">
        <f>IF(MATCH($B$1,Raw!$AL$1:$AL$779,0)&lt;$B$2,IFERROR(VLOOKUP($B$1&amp;$A40,Raw!$A$3:$AJ$9767,MATCH(AQ$6,Raw!$A$1:$AJ$1,0),0),"-"),SUMIFS(INDEX(Raw!$G$3:$AJ$1006,,MATCH(AQ$6,Raw!$G$1:$AJ$1,0)),Raw!$D$3:$D$1006,$A40,Raw!$C$3:$C$1006,$B$1))</f>
        <v>2481</v>
      </c>
      <c r="AR40" s="27">
        <f>IF(MATCH($B$1,Raw!$AL$1:$AL$779,0)&lt;$B$2,IFERROR(VLOOKUP($B$1&amp;$A40,Raw!$A$3:$AJ$9767,MATCH(AR$6,Raw!$A$1:$AJ$1,0),0),"-"),SUMIFS(INDEX(Raw!$G$3:$AJ$1006,,MATCH(AR$6,Raw!$G$1:$AJ$1,0)),Raw!$D$3:$D$1006,$A40,Raw!$C$3:$C$1006,$B$1))</f>
        <v>450</v>
      </c>
      <c r="AS40" s="27">
        <f>IF(MATCH($B$1,Raw!$AL$1:$AL$779,0)&lt;$B$2,IFERROR(VLOOKUP($B$1&amp;$A40,Raw!$A$3:$AJ$9767,MATCH(AS$6,Raw!$A$1:$AJ$1,0),0),"-"),SUMIFS(INDEX(Raw!$G$3:$AJ$1006,,MATCH(AS$6,Raw!$G$1:$AJ$1,0)),Raw!$D$3:$D$1006,$A40,Raw!$C$3:$C$1006,$B$1))</f>
        <v>290</v>
      </c>
      <c r="AT40" s="27">
        <f>IF(MATCH($B$1,Raw!$AL$1:$AL$779,0)&lt;$B$2,IFERROR(VLOOKUP($B$1&amp;$A40,Raw!$A$3:$AJ$9767,MATCH(AT$6,Raw!$A$1:$AJ$1,0),0),"-"),SUMIFS(INDEX(Raw!$G$3:$AJ$1006,,MATCH(AT$6,Raw!$G$1:$AJ$1,0)),Raw!$D$3:$D$1006,$A40,Raw!$C$3:$C$1006,$B$1))</f>
        <v>428</v>
      </c>
      <c r="AU40" s="73">
        <f t="shared" si="69"/>
        <v>0.90272117786249506</v>
      </c>
    </row>
    <row r="41" spans="1:47" s="7" customFormat="1" collapsed="1" x14ac:dyDescent="0.25">
      <c r="A41" s="69">
        <f t="shared" si="70"/>
        <v>43190</v>
      </c>
      <c r="B41" s="45" t="s">
        <v>460</v>
      </c>
      <c r="C41" s="28"/>
      <c r="D41" s="28"/>
      <c r="E41" s="27">
        <f>IF(MATCH($B$1,Raw!$AL$1:$AL$779,0)&lt;$B$2,IFERROR(VLOOKUP($B$1&amp;$A41,Raw!$A$3:$AJ$9767,MATCH(E$6,Raw!$A$1:$AJ$1,0),0),"-"),SUMIFS(INDEX(Raw!$G$3:$AJ$1006,,MATCH(E$6,Raw!$G$1:$AJ$1,0)),Raw!$D$3:$D$1006,$A41,Raw!$C$3:$C$1006,$B$1))</f>
        <v>34441</v>
      </c>
      <c r="F41" s="27">
        <f>IF(MATCH($B$1,Raw!$AL$1:$AL$779,0)&lt;$B$2,IFERROR(VLOOKUP($B$1&amp;$A41,Raw!$A$3:$AJ$9767,MATCH(F$6,Raw!$A$1:$AJ$1,0),0),"-"),SUMIFS(INDEX(Raw!$G$3:$AJ$1006,,MATCH(F$6,Raw!$G$1:$AJ$1,0)),Raw!$D$3:$D$1006,$A41,Raw!$C$3:$C$1006,$B$1))</f>
        <v>14909</v>
      </c>
      <c r="G41" s="27"/>
      <c r="H41" s="27">
        <f>IF(MATCH($B$1,Raw!$AL$1:$AL$779,0)&lt;$B$2,IFERROR(VLOOKUP($B$1&amp;$A41,Raw!$A$3:$AJ$9767,MATCH(H$6,Raw!$A$1:$AJ$1,0),0),"-"),SUMIFS(INDEX(Raw!$G$3:$AJ$1006,,MATCH(H$6,Raw!$G$1:$AJ$1,0)),Raw!$D$3:$D$1006,$A41,Raw!$C$3:$C$1006,$B$1))</f>
        <v>9929</v>
      </c>
      <c r="I41" s="27">
        <f>IF(MATCH($B$1,Raw!$AL$1:$AL$779,0)&lt;$B$2,IFERROR(VLOOKUP($B$1&amp;$A41,Raw!$A$3:$AJ$9767,MATCH(I$6,Raw!$A$1:$AJ$1,0),0),"-"),SUMIFS(INDEX(Raw!$G$3:$AJ$1006,,MATCH(I$6,Raw!$G$1:$AJ$1,0)),Raw!$D$3:$D$1006,$A41,Raw!$C$3:$C$1006,$B$1))</f>
        <v>3010</v>
      </c>
      <c r="J41" s="27">
        <f>IF(MATCH($B$1,Raw!$AL$1:$AL$779,0)&lt;$B$2,IFERROR(VLOOKUP($B$1&amp;$A41,Raw!$A$3:$AJ$9767,MATCH(J$6,Raw!$A$1:$AJ$1,0),0),"-"),SUMIFS(INDEX(Raw!$G$3:$AJ$1006,,MATCH(J$6,Raw!$G$1:$AJ$1,0)),Raw!$D$3:$D$1006,$A41,Raw!$C$3:$C$1006,$B$1))</f>
        <v>622</v>
      </c>
      <c r="K41" s="27">
        <f>IF(MATCH($B$1,Raw!$AL$1:$AL$779,0)&lt;$B$2,IFERROR(VLOOKUP($B$1&amp;$A41,Raw!$A$3:$AJ$9767,MATCH(K$6,Raw!$A$1:$AJ$1,0),0),"-"),SUMIFS(INDEX(Raw!$G$3:$AJ$1006,,MATCH(K$6,Raw!$G$1:$AJ$1,0)),Raw!$D$3:$D$1006,$A41,Raw!$C$3:$C$1006,$B$1))</f>
        <v>678</v>
      </c>
      <c r="L41" s="27">
        <f>IF(MATCH($B$1,Raw!$AL$1:$AL$779,0)&lt;$B$2,IFERROR(VLOOKUP($B$1&amp;$A41,Raw!$A$3:$AJ$9767,MATCH(L$6,Raw!$A$1:$AJ$1,0),0),"-"),SUMIFS(INDEX(Raw!$G$3:$AJ$1006,,MATCH(L$6,Raw!$G$1:$AJ$1,0)),Raw!$D$3:$D$1006,$A41,Raw!$C$3:$C$1006,$B$1))</f>
        <v>535</v>
      </c>
      <c r="M41" s="27">
        <f>IF(MATCH($B$1,Raw!$AL$1:$AL$779,0)&lt;$B$2,IFERROR(VLOOKUP($B$1&amp;$A41,Raw!$A$3:$AJ$9767,MATCH(M$6,Raw!$A$1:$AJ$1,0),0),"-"),SUMIFS(INDEX(Raw!$G$3:$AJ$1006,,MATCH(M$6,Raw!$G$1:$AJ$1,0)),Raw!$D$3:$D$1006,$A41,Raw!$C$3:$C$1006,$B$1))</f>
        <v>0</v>
      </c>
      <c r="N41" s="27">
        <f>IF(MATCH($B$1,Raw!$AL$1:$AL$779,0)&lt;$B$2,IFERROR(VLOOKUP($B$1&amp;$A41,Raw!$A$3:$AJ$9767,MATCH(N$6,Raw!$A$1:$AJ$1,0),0),"-"),SUMIFS(INDEX(Raw!$G$3:$AJ$1006,,MATCH(N$6,Raw!$G$1:$AJ$1,0)),Raw!$D$3:$D$1006,$A41,Raw!$C$3:$C$1006,$B$1))</f>
        <v>135</v>
      </c>
      <c r="O41" s="71">
        <f t="shared" si="65"/>
        <v>0.87579531609584405</v>
      </c>
      <c r="P41" s="27"/>
      <c r="Q41" s="27">
        <f>IF(MATCH($B$1,Raw!$AL$1:$AL$779,0)&lt;$B$2,IFERROR(VLOOKUP($B$1&amp;$A41,Raw!$A$3:$AJ$9767,MATCH(Q$6,Raw!$A$1:$AJ$1,0),0),"-"),SUMIFS(INDEX(Raw!$G$3:$AJ$1006,,MATCH(Q$6,Raw!$G$1:$AJ$1,0)),Raw!$D$3:$D$1006,$A41,Raw!$C$3:$C$1006,$B$1))</f>
        <v>11743</v>
      </c>
      <c r="R41" s="27">
        <f>IF(MATCH($B$1,Raw!$AL$1:$AL$779,0)&lt;$B$2,IFERROR(VLOOKUP($B$1&amp;$A41,Raw!$A$3:$AJ$9767,MATCH(R$6,Raw!$A$1:$AJ$1,0),0),"-"),SUMIFS(INDEX(Raw!$G$3:$AJ$1006,,MATCH(R$6,Raw!$G$1:$AJ$1,0)),Raw!$D$3:$D$1006,$A41,Raw!$C$3:$C$1006,$B$1))</f>
        <v>1022</v>
      </c>
      <c r="S41" s="27">
        <f>IF(MATCH($B$1,Raw!$AL$1:$AL$779,0)&lt;$B$2,IFERROR(VLOOKUP($B$1&amp;$A41,Raw!$A$3:$AJ$9767,MATCH(S$6,Raw!$A$1:$AJ$1,0),0),"-"),SUMIFS(INDEX(Raw!$G$3:$AJ$1006,,MATCH(S$6,Raw!$G$1:$AJ$1,0)),Raw!$D$3:$D$1006,$A41,Raw!$C$3:$C$1006,$B$1))</f>
        <v>490</v>
      </c>
      <c r="T41" s="27">
        <f>IF(MATCH($B$1,Raw!$AL$1:$AL$779,0)&lt;$B$2,IFERROR(VLOOKUP($B$1&amp;$A41,Raw!$A$3:$AJ$9767,MATCH(T$6,Raw!$A$1:$AJ$1,0),0),"-"),SUMIFS(INDEX(Raw!$G$3:$AJ$1006,,MATCH(T$6,Raw!$G$1:$AJ$1,0)),Raw!$D$3:$D$1006,$A41,Raw!$C$3:$C$1006,$B$1))</f>
        <v>1183</v>
      </c>
      <c r="U41" s="73">
        <f t="shared" si="66"/>
        <v>0.96303281780460204</v>
      </c>
      <c r="V41" s="27"/>
      <c r="W41" s="27">
        <f>IF(MATCH($B$1,Raw!$AL$1:$AL$779,0)&lt;$B$2,IFERROR(VLOOKUP($B$1&amp;$A41,Raw!$A$3:$AJ$9767,MATCH(W$6,Raw!$A$1:$AJ$1,0),0),"-"),SUMIFS(INDEX(Raw!$G$3:$AJ$1006,,MATCH(W$6,Raw!$G$1:$AJ$1,0)),Raw!$D$3:$D$1006,$A41,Raw!$C$3:$C$1006,$B$1))</f>
        <v>2714</v>
      </c>
      <c r="X41" s="27">
        <f>IF(MATCH($B$1,Raw!$AL$1:$AL$779,0)&lt;$B$2,IFERROR(VLOOKUP($B$1&amp;$A41,Raw!$A$3:$AJ$9767,MATCH(X$6,Raw!$A$1:$AJ$1,0),0),"-"),SUMIFS(INDEX(Raw!$G$3:$AJ$1006,,MATCH(X$6,Raw!$G$1:$AJ$1,0)),Raw!$D$3:$D$1006,$A41,Raw!$C$3:$C$1006,$B$1))</f>
        <v>5730</v>
      </c>
      <c r="Y41" s="27">
        <f>IF(MATCH($B$1,Raw!$AL$1:$AL$779,0)&lt;$B$2,IFERROR(VLOOKUP($B$1&amp;$A41,Raw!$A$3:$AJ$9767,MATCH(Y$6,Raw!$A$1:$AJ$1,0),0),"-"),SUMIFS(INDEX(Raw!$G$3:$AJ$1006,,MATCH(Y$6,Raw!$G$1:$AJ$1,0)),Raw!$D$3:$D$1006,$A41,Raw!$C$3:$C$1006,$B$1))</f>
        <v>2483</v>
      </c>
      <c r="Z41" s="27">
        <f>IF(MATCH($B$1,Raw!$AL$1:$AL$779,0)&lt;$B$2,IFERROR(VLOOKUP($B$1&amp;$A41,Raw!$A$3:$AJ$9767,MATCH(Z$6,Raw!$A$1:$AJ$1,0),0),"-"),SUMIFS(INDEX(Raw!$G$3:$AJ$1006,,MATCH(Z$6,Raw!$G$1:$AJ$1,0)),Raw!$D$3:$D$1006,$A41,Raw!$C$3:$C$1006,$B$1))</f>
        <v>613</v>
      </c>
      <c r="AA41" s="27">
        <f>IF(MATCH($B$1,Raw!$AL$1:$AL$779,0)&lt;$B$2,IFERROR(VLOOKUP($B$1&amp;$A41,Raw!$A$3:$AJ$9767,MATCH(AA$6,Raw!$A$1:$AJ$1,0),0),"-"),SUMIFS(INDEX(Raw!$G$3:$AJ$1006,,MATCH(AA$6,Raw!$G$1:$AJ$1,0)),Raw!$D$3:$D$1006,$A41,Raw!$C$3:$C$1006,$B$1))</f>
        <v>1052</v>
      </c>
      <c r="AB41" s="73">
        <f t="shared" si="67"/>
        <v>0.73171577123050258</v>
      </c>
      <c r="AC41" s="27"/>
      <c r="AD41" s="27">
        <f>IF(MATCH($B$1,Raw!$AL$1:$AL$779,0)&lt;$B$2,IFERROR(VLOOKUP($B$1&amp;$A41,Raw!$A$3:$AJ$9767,MATCH(AD$6,Raw!$A$1:$AJ$1,0),0),"-"),SUMIFS(INDEX(Raw!$G$3:$AJ$1006,,MATCH(AD$6,Raw!$G$1:$AJ$1,0)),Raw!$D$3:$D$1006,$A41,Raw!$C$3:$C$1006,$B$1))</f>
        <v>2004.0612244899999</v>
      </c>
      <c r="AE41" s="27">
        <f>IF(MATCH($B$1,Raw!$AL$1:$AL$779,0)&lt;$B$2,IFERROR(VLOOKUP($B$1&amp;$A41,Raw!$A$3:$AJ$9767,MATCH(AE$6,Raw!$A$1:$AJ$1,0),0),"-"),SUMIFS(INDEX(Raw!$G$3:$AJ$1006,,MATCH(AE$6,Raw!$G$1:$AJ$1,0)),Raw!$D$3:$D$1006,$A41,Raw!$C$3:$C$1006,$B$1))</f>
        <v>3565.7142857139997</v>
      </c>
      <c r="AF41" s="27">
        <f>IF(MATCH($B$1,Raw!$AL$1:$AL$779,0)&lt;$B$2,IFERROR(VLOOKUP($B$1&amp;$A41,Raw!$A$3:$AJ$9767,MATCH(AF$6,Raw!$A$1:$AJ$1,0),0),"-"),SUMIFS(INDEX(Raw!$G$3:$AJ$1006,,MATCH(AF$6,Raw!$G$1:$AJ$1,0)),Raw!$D$3:$D$1006,$A41,Raw!$C$3:$C$1006,$B$1))</f>
        <v>4022.979591837</v>
      </c>
      <c r="AG41" s="27">
        <f>IF(MATCH($B$1,Raw!$AL$1:$AL$779,0)&lt;$B$2,IFERROR(VLOOKUP($B$1&amp;$A41,Raw!$A$3:$AJ$9767,MATCH(AG$6,Raw!$A$1:$AJ$1,0),0),"-"),SUMIFS(INDEX(Raw!$G$3:$AJ$1006,,MATCH(AG$6,Raw!$G$1:$AJ$1,0)),Raw!$D$3:$D$1006,$A41,Raw!$C$3:$C$1006,$B$1))</f>
        <v>2078.4081632653001</v>
      </c>
      <c r="AH41" s="27">
        <f>IF(MATCH($B$1,Raw!$AL$1:$AL$779,0)&lt;$B$2,IFERROR(VLOOKUP($B$1&amp;$A41,Raw!$A$3:$AJ$9767,MATCH(AH$6,Raw!$A$1:$AJ$1,0),0),"-"),SUMIFS(INDEX(Raw!$G$3:$AJ$1006,,MATCH(AH$6,Raw!$G$1:$AJ$1,0)),Raw!$D$3:$D$1006,$A41,Raw!$C$3:$C$1006,$B$1))</f>
        <v>440.81632653060001</v>
      </c>
      <c r="AI41" s="27">
        <f>IF(MATCH($B$1,Raw!$AL$1:$AL$779,0)&lt;$B$2,IFERROR(VLOOKUP($B$1&amp;$A41,Raw!$A$3:$AJ$9767,MATCH(AI$6,Raw!$A$1:$AJ$1,0),0),"-"),SUMIFS(INDEX(Raw!$G$3:$AJ$1006,,MATCH(AI$6,Raw!$G$1:$AJ$1,0)),Raw!$D$3:$D$1006,$A41,Raw!$C$3:$C$1006,$B$1))</f>
        <v>1875.0204081633001</v>
      </c>
      <c r="AJ41" s="73">
        <f t="shared" si="68"/>
        <v>0.16546108002367141</v>
      </c>
      <c r="AK41" s="73">
        <f t="shared" si="61"/>
        <v>0.29439566494292818</v>
      </c>
      <c r="AL41" s="51">
        <f t="shared" si="62"/>
        <v>0.33214880865126001</v>
      </c>
      <c r="AM41" s="51">
        <f t="shared" si="63"/>
        <v>0.17159937791391949</v>
      </c>
      <c r="AN41" s="51">
        <f t="shared" si="64"/>
        <v>3.6395068468221055E-2</v>
      </c>
      <c r="AO41" s="27"/>
      <c r="AP41" s="27">
        <f>IF(MATCH($B$1,Raw!$AL$1:$AL$779,0)&lt;$B$2,IFERROR(VLOOKUP($B$1&amp;$A41,Raw!$A$3:$AJ$9767,MATCH(AP$6,Raw!$A$1:$AJ$1,0),0),"-"),SUMIFS(INDEX(Raw!$G$3:$AJ$1006,,MATCH(AP$6,Raw!$G$1:$AJ$1,0)),Raw!$D$3:$D$1006,$A41,Raw!$C$3:$C$1006,$B$1))</f>
        <v>2870.8571428569999</v>
      </c>
      <c r="AQ41" s="27">
        <f>IF(MATCH($B$1,Raw!$AL$1:$AL$779,0)&lt;$B$2,IFERROR(VLOOKUP($B$1&amp;$A41,Raw!$A$3:$AJ$9767,MATCH(AQ$6,Raw!$A$1:$AJ$1,0),0),"-"),SUMIFS(INDEX(Raw!$G$3:$AJ$1006,,MATCH(AQ$6,Raw!$G$1:$AJ$1,0)),Raw!$D$3:$D$1006,$A41,Raw!$C$3:$C$1006,$B$1))</f>
        <v>898.102040816</v>
      </c>
      <c r="AR41" s="27">
        <f>IF(MATCH($B$1,Raw!$AL$1:$AL$779,0)&lt;$B$2,IFERROR(VLOOKUP($B$1&amp;$A41,Raw!$A$3:$AJ$9767,MATCH(AR$6,Raw!$A$1:$AJ$1,0),0),"-"),SUMIFS(INDEX(Raw!$G$3:$AJ$1006,,MATCH(AR$6,Raw!$G$1:$AJ$1,0)),Raw!$D$3:$D$1006,$A41,Raw!$C$3:$C$1006,$B$1))</f>
        <v>228.42857142859998</v>
      </c>
      <c r="AS41" s="27">
        <f>IF(MATCH($B$1,Raw!$AL$1:$AL$779,0)&lt;$B$2,IFERROR(VLOOKUP($B$1&amp;$A41,Raw!$A$3:$AJ$9767,MATCH(AS$6,Raw!$A$1:$AJ$1,0),0),"-"),SUMIFS(INDEX(Raw!$G$3:$AJ$1006,,MATCH(AS$6,Raw!$G$1:$AJ$1,0)),Raw!$D$3:$D$1006,$A41,Raw!$C$3:$C$1006,$B$1))</f>
        <v>142.2040816327</v>
      </c>
      <c r="AT41" s="27">
        <f>IF(MATCH($B$1,Raw!$AL$1:$AL$779,0)&lt;$B$2,IFERROR(VLOOKUP($B$1&amp;$A41,Raw!$A$3:$AJ$9767,MATCH(AT$6,Raw!$A$1:$AJ$1,0),0),"-"),SUMIFS(INDEX(Raw!$G$3:$AJ$1006,,MATCH(AT$6,Raw!$G$1:$AJ$1,0)),Raw!$D$3:$D$1006,$A41,Raw!$C$3:$C$1006,$B$1))</f>
        <v>260.4081632653</v>
      </c>
      <c r="AU41" s="73">
        <f t="shared" si="69"/>
        <v>0.91046637744032044</v>
      </c>
    </row>
    <row r="42" spans="1:47" s="7" customFormat="1" collapsed="1" x14ac:dyDescent="0.25">
      <c r="A42" s="69">
        <f t="shared" si="70"/>
        <v>43373</v>
      </c>
      <c r="B42" s="45" t="s">
        <v>461</v>
      </c>
      <c r="C42" s="28"/>
      <c r="D42" s="28"/>
      <c r="E42" s="27">
        <f>IF(MATCH($B$1,Raw!$AL$1:$AL$779,0)&lt;$B$2,IFERROR(VLOOKUP($B$1&amp;$A42,Raw!$A$3:$AJ$9767,MATCH(E$6,Raw!$A$1:$AJ$1,0),0),"-"),SUMIFS(INDEX(Raw!$G$3:$AJ$1006,,MATCH(E$6,Raw!$G$1:$AJ$1,0)),Raw!$D$3:$D$1006,$A42,Raw!$C$3:$C$1006,$B$1))</f>
        <v>51978</v>
      </c>
      <c r="F42" s="27">
        <f>IF(MATCH($B$1,Raw!$AL$1:$AL$779,0)&lt;$B$2,IFERROR(VLOOKUP($B$1&amp;$A42,Raw!$A$3:$AJ$9767,MATCH(F$6,Raw!$A$1:$AJ$1,0),0),"-"),SUMIFS(INDEX(Raw!$G$3:$AJ$1006,,MATCH(F$6,Raw!$G$1:$AJ$1,0)),Raw!$D$3:$D$1006,$A42,Raw!$C$3:$C$1006,$B$1))</f>
        <v>15378</v>
      </c>
      <c r="G42" s="27"/>
      <c r="H42" s="27">
        <f>IF(MATCH($B$1,Raw!$AL$1:$AL$779,0)&lt;$B$2,IFERROR(VLOOKUP($B$1&amp;$A42,Raw!$A$3:$AJ$9767,MATCH(H$6,Raw!$A$1:$AJ$1,0),0),"-"),SUMIFS(INDEX(Raw!$G$3:$AJ$1006,,MATCH(H$6,Raw!$G$1:$AJ$1,0)),Raw!$D$3:$D$1006,$A42,Raw!$C$3:$C$1006,$B$1))</f>
        <v>10494</v>
      </c>
      <c r="I42" s="27">
        <f>IF(MATCH($B$1,Raw!$AL$1:$AL$779,0)&lt;$B$2,IFERROR(VLOOKUP($B$1&amp;$A42,Raw!$A$3:$AJ$9767,MATCH(I$6,Raw!$A$1:$AJ$1,0),0),"-"),SUMIFS(INDEX(Raw!$G$3:$AJ$1006,,MATCH(I$6,Raw!$G$1:$AJ$1,0)),Raw!$D$3:$D$1006,$A42,Raw!$C$3:$C$1006,$B$1))</f>
        <v>2804</v>
      </c>
      <c r="J42" s="27">
        <f>IF(MATCH($B$1,Raw!$AL$1:$AL$779,0)&lt;$B$2,IFERROR(VLOOKUP($B$1&amp;$A42,Raw!$A$3:$AJ$9767,MATCH(J$6,Raw!$A$1:$AJ$1,0),0),"-"),SUMIFS(INDEX(Raw!$G$3:$AJ$1006,,MATCH(J$6,Raw!$G$1:$AJ$1,0)),Raw!$D$3:$D$1006,$A42,Raw!$C$3:$C$1006,$B$1))</f>
        <v>558</v>
      </c>
      <c r="K42" s="27">
        <f>IF(MATCH($B$1,Raw!$AL$1:$AL$779,0)&lt;$B$2,IFERROR(VLOOKUP($B$1&amp;$A42,Raw!$A$3:$AJ$9767,MATCH(K$6,Raw!$A$1:$AJ$1,0),0),"-"),SUMIFS(INDEX(Raw!$G$3:$AJ$1006,,MATCH(K$6,Raw!$G$1:$AJ$1,0)),Raw!$D$3:$D$1006,$A42,Raw!$C$3:$C$1006,$B$1))</f>
        <v>777</v>
      </c>
      <c r="L42" s="27">
        <f>IF(MATCH($B$1,Raw!$AL$1:$AL$779,0)&lt;$B$2,IFERROR(VLOOKUP($B$1&amp;$A42,Raw!$A$3:$AJ$9767,MATCH(L$6,Raw!$A$1:$AJ$1,0),0),"-"),SUMIFS(INDEX(Raw!$G$3:$AJ$1006,,MATCH(L$6,Raw!$G$1:$AJ$1,0)),Raw!$D$3:$D$1006,$A42,Raw!$C$3:$C$1006,$B$1))</f>
        <v>547</v>
      </c>
      <c r="M42" s="27">
        <f>IF(MATCH($B$1,Raw!$AL$1:$AL$779,0)&lt;$B$2,IFERROR(VLOOKUP($B$1&amp;$A42,Raw!$A$3:$AJ$9767,MATCH(M$6,Raw!$A$1:$AJ$1,0),0),"-"),SUMIFS(INDEX(Raw!$G$3:$AJ$1006,,MATCH(M$6,Raw!$G$1:$AJ$1,0)),Raw!$D$3:$D$1006,$A42,Raw!$C$3:$C$1006,$B$1))</f>
        <v>0</v>
      </c>
      <c r="N42" s="27">
        <f>IF(MATCH($B$1,Raw!$AL$1:$AL$779,0)&lt;$B$2,IFERROR(VLOOKUP($B$1&amp;$A42,Raw!$A$3:$AJ$9767,MATCH(N$6,Raw!$A$1:$AJ$1,0),0),"-"),SUMIFS(INDEX(Raw!$G$3:$AJ$1006,,MATCH(N$6,Raw!$G$1:$AJ$1,0)),Raw!$D$3:$D$1006,$A42,Raw!$C$3:$C$1006,$B$1))</f>
        <v>198</v>
      </c>
      <c r="O42" s="71">
        <f t="shared" si="65"/>
        <v>0.87602108036890647</v>
      </c>
      <c r="P42" s="27"/>
      <c r="Q42" s="27">
        <f>IF(MATCH($B$1,Raw!$AL$1:$AL$779,0)&lt;$B$2,IFERROR(VLOOKUP($B$1&amp;$A42,Raw!$A$3:$AJ$9767,MATCH(Q$6,Raw!$A$1:$AJ$1,0),0),"-"),SUMIFS(INDEX(Raw!$G$3:$AJ$1006,,MATCH(Q$6,Raw!$G$1:$AJ$1,0)),Raw!$D$3:$D$1006,$A42,Raw!$C$3:$C$1006,$B$1))</f>
        <v>12023</v>
      </c>
      <c r="R42" s="27">
        <f>IF(MATCH($B$1,Raw!$AL$1:$AL$779,0)&lt;$B$2,IFERROR(VLOOKUP($B$1&amp;$A42,Raw!$A$3:$AJ$9767,MATCH(R$6,Raw!$A$1:$AJ$1,0),0),"-"),SUMIFS(INDEX(Raw!$G$3:$AJ$1006,,MATCH(R$6,Raw!$G$1:$AJ$1,0)),Raw!$D$3:$D$1006,$A42,Raw!$C$3:$C$1006,$B$1))</f>
        <v>1167</v>
      </c>
      <c r="S42" s="27">
        <f>IF(MATCH($B$1,Raw!$AL$1:$AL$779,0)&lt;$B$2,IFERROR(VLOOKUP($B$1&amp;$A42,Raw!$A$3:$AJ$9767,MATCH(S$6,Raw!$A$1:$AJ$1,0),0),"-"),SUMIFS(INDEX(Raw!$G$3:$AJ$1006,,MATCH(S$6,Raw!$G$1:$AJ$1,0)),Raw!$D$3:$D$1006,$A42,Raw!$C$3:$C$1006,$B$1))</f>
        <v>522</v>
      </c>
      <c r="T42" s="27">
        <f>IF(MATCH($B$1,Raw!$AL$1:$AL$779,0)&lt;$B$2,IFERROR(VLOOKUP($B$1&amp;$A42,Raw!$A$3:$AJ$9767,MATCH(T$6,Raw!$A$1:$AJ$1,0),0),"-"),SUMIFS(INDEX(Raw!$G$3:$AJ$1006,,MATCH(T$6,Raw!$G$1:$AJ$1,0)),Raw!$D$3:$D$1006,$A42,Raw!$C$3:$C$1006,$B$1))</f>
        <v>1666</v>
      </c>
      <c r="U42" s="73">
        <f t="shared" si="66"/>
        <v>0.96193115519253214</v>
      </c>
      <c r="V42" s="27"/>
      <c r="W42" s="27">
        <f>IF(MATCH($B$1,Raw!$AL$1:$AL$779,0)&lt;$B$2,IFERROR(VLOOKUP($B$1&amp;$A42,Raw!$A$3:$AJ$9767,MATCH(W$6,Raw!$A$1:$AJ$1,0),0),"-"),SUMIFS(INDEX(Raw!$G$3:$AJ$1006,,MATCH(W$6,Raw!$G$1:$AJ$1,0)),Raw!$D$3:$D$1006,$A42,Raw!$C$3:$C$1006,$B$1))</f>
        <v>3436</v>
      </c>
      <c r="X42" s="27">
        <f>IF(MATCH($B$1,Raw!$AL$1:$AL$779,0)&lt;$B$2,IFERROR(VLOOKUP($B$1&amp;$A42,Raw!$A$3:$AJ$9767,MATCH(X$6,Raw!$A$1:$AJ$1,0),0),"-"),SUMIFS(INDEX(Raw!$G$3:$AJ$1006,,MATCH(X$6,Raw!$G$1:$AJ$1,0)),Raw!$D$3:$D$1006,$A42,Raw!$C$3:$C$1006,$B$1))</f>
        <v>6220</v>
      </c>
      <c r="Y42" s="27">
        <f>IF(MATCH($B$1,Raw!$AL$1:$AL$779,0)&lt;$B$2,IFERROR(VLOOKUP($B$1&amp;$A42,Raw!$A$3:$AJ$9767,MATCH(Y$6,Raw!$A$1:$AJ$1,0),0),"-"),SUMIFS(INDEX(Raw!$G$3:$AJ$1006,,MATCH(Y$6,Raw!$G$1:$AJ$1,0)),Raw!$D$3:$D$1006,$A42,Raw!$C$3:$C$1006,$B$1))</f>
        <v>2241</v>
      </c>
      <c r="Z42" s="27">
        <f>IF(MATCH($B$1,Raw!$AL$1:$AL$779,0)&lt;$B$2,IFERROR(VLOOKUP($B$1&amp;$A42,Raw!$A$3:$AJ$9767,MATCH(Z$6,Raw!$A$1:$AJ$1,0),0),"-"),SUMIFS(INDEX(Raw!$G$3:$AJ$1006,,MATCH(Z$6,Raw!$G$1:$AJ$1,0)),Raw!$D$3:$D$1006,$A42,Raw!$C$3:$C$1006,$B$1))</f>
        <v>537</v>
      </c>
      <c r="AA42" s="27">
        <f>IF(MATCH($B$1,Raw!$AL$1:$AL$779,0)&lt;$B$2,IFERROR(VLOOKUP($B$1&amp;$A42,Raw!$A$3:$AJ$9767,MATCH(AA$6,Raw!$A$1:$AJ$1,0),0),"-"),SUMIFS(INDEX(Raw!$G$3:$AJ$1006,,MATCH(AA$6,Raw!$G$1:$AJ$1,0)),Raw!$D$3:$D$1006,$A42,Raw!$C$3:$C$1006,$B$1))</f>
        <v>2944</v>
      </c>
      <c r="AB42" s="73">
        <f t="shared" si="67"/>
        <v>0.77658034421746824</v>
      </c>
      <c r="AC42" s="27"/>
      <c r="AD42" s="27">
        <f>IF(MATCH($B$1,Raw!$AL$1:$AL$779,0)&lt;$B$2,IFERROR(VLOOKUP($B$1&amp;$A42,Raw!$A$3:$AJ$9767,MATCH(AD$6,Raw!$A$1:$AJ$1,0),0),"-"),SUMIFS(INDEX(Raw!$G$3:$AJ$1006,,MATCH(AD$6,Raw!$G$1:$AJ$1,0)),Raw!$D$3:$D$1006,$A42,Raw!$C$3:$C$1006,$B$1))</f>
        <v>2155</v>
      </c>
      <c r="AE42" s="27">
        <f>IF(MATCH($B$1,Raw!$AL$1:$AL$779,0)&lt;$B$2,IFERROR(VLOOKUP($B$1&amp;$A42,Raw!$A$3:$AJ$9767,MATCH(AE$6,Raw!$A$1:$AJ$1,0),0),"-"),SUMIFS(INDEX(Raw!$G$3:$AJ$1006,,MATCH(AE$6,Raw!$G$1:$AJ$1,0)),Raw!$D$3:$D$1006,$A42,Raw!$C$3:$C$1006,$B$1))</f>
        <v>4338</v>
      </c>
      <c r="AF42" s="27">
        <f>IF(MATCH($B$1,Raw!$AL$1:$AL$779,0)&lt;$B$2,IFERROR(VLOOKUP($B$1&amp;$A42,Raw!$A$3:$AJ$9767,MATCH(AF$6,Raw!$A$1:$AJ$1,0),0),"-"),SUMIFS(INDEX(Raw!$G$3:$AJ$1006,,MATCH(AF$6,Raw!$G$1:$AJ$1,0)),Raw!$D$3:$D$1006,$A42,Raw!$C$3:$C$1006,$B$1))</f>
        <v>4420</v>
      </c>
      <c r="AG42" s="27">
        <f>IF(MATCH($B$1,Raw!$AL$1:$AL$779,0)&lt;$B$2,IFERROR(VLOOKUP($B$1&amp;$A42,Raw!$A$3:$AJ$9767,MATCH(AG$6,Raw!$A$1:$AJ$1,0),0),"-"),SUMIFS(INDEX(Raw!$G$3:$AJ$1006,,MATCH(AG$6,Raw!$G$1:$AJ$1,0)),Raw!$D$3:$D$1006,$A42,Raw!$C$3:$C$1006,$B$1))</f>
        <v>2145</v>
      </c>
      <c r="AH42" s="27">
        <f>IF(MATCH($B$1,Raw!$AL$1:$AL$779,0)&lt;$B$2,IFERROR(VLOOKUP($B$1&amp;$A42,Raw!$A$3:$AJ$9767,MATCH(AH$6,Raw!$A$1:$AJ$1,0),0),"-"),SUMIFS(INDEX(Raw!$G$3:$AJ$1006,,MATCH(AH$6,Raw!$G$1:$AJ$1,0)),Raw!$D$3:$D$1006,$A42,Raw!$C$3:$C$1006,$B$1))</f>
        <v>1043</v>
      </c>
      <c r="AI42" s="27">
        <f>IF(MATCH($B$1,Raw!$AL$1:$AL$779,0)&lt;$B$2,IFERROR(VLOOKUP($B$1&amp;$A42,Raw!$A$3:$AJ$9767,MATCH(AI$6,Raw!$A$1:$AJ$1,0),0),"-"),SUMIFS(INDEX(Raw!$G$3:$AJ$1006,,MATCH(AI$6,Raw!$G$1:$AJ$1,0)),Raw!$D$3:$D$1006,$A42,Raw!$C$3:$C$1006,$B$1))</f>
        <v>1290</v>
      </c>
      <c r="AJ42" s="73">
        <f t="shared" si="68"/>
        <v>0.15282604070633288</v>
      </c>
      <c r="AK42" s="73">
        <f t="shared" si="61"/>
        <v>0.30763775618750444</v>
      </c>
      <c r="AL42" s="51">
        <f t="shared" si="62"/>
        <v>0.31345294659953193</v>
      </c>
      <c r="AM42" s="51">
        <f t="shared" si="63"/>
        <v>0.1521168711438905</v>
      </c>
      <c r="AN42" s="51">
        <f t="shared" si="64"/>
        <v>7.3966385362740236E-2</v>
      </c>
      <c r="AO42" s="27"/>
      <c r="AP42" s="27">
        <f>IF(MATCH($B$1,Raw!$AL$1:$AL$779,0)&lt;$B$2,IFERROR(VLOOKUP($B$1&amp;$A42,Raw!$A$3:$AJ$9767,MATCH(AP$6,Raw!$A$1:$AJ$1,0),0),"-"),SUMIFS(INDEX(Raw!$G$3:$AJ$1006,,MATCH(AP$6,Raw!$G$1:$AJ$1,0)),Raw!$D$3:$D$1006,$A42,Raw!$C$3:$C$1006,$B$1))</f>
        <v>7882</v>
      </c>
      <c r="AQ42" s="27">
        <f>IF(MATCH($B$1,Raw!$AL$1:$AL$779,0)&lt;$B$2,IFERROR(VLOOKUP($B$1&amp;$A42,Raw!$A$3:$AJ$9767,MATCH(AQ$6,Raw!$A$1:$AJ$1,0),0),"-"),SUMIFS(INDEX(Raw!$G$3:$AJ$1006,,MATCH(AQ$6,Raw!$G$1:$AJ$1,0)),Raw!$D$3:$D$1006,$A42,Raw!$C$3:$C$1006,$B$1))</f>
        <v>2067</v>
      </c>
      <c r="AR42" s="27">
        <f>IF(MATCH($B$1,Raw!$AL$1:$AL$779,0)&lt;$B$2,IFERROR(VLOOKUP($B$1&amp;$A42,Raw!$A$3:$AJ$9767,MATCH(AR$6,Raw!$A$1:$AJ$1,0),0),"-"),SUMIFS(INDEX(Raw!$G$3:$AJ$1006,,MATCH(AR$6,Raw!$G$1:$AJ$1,0)),Raw!$D$3:$D$1006,$A42,Raw!$C$3:$C$1006,$B$1))</f>
        <v>621</v>
      </c>
      <c r="AS42" s="27">
        <f>IF(MATCH($B$1,Raw!$AL$1:$AL$779,0)&lt;$B$2,IFERROR(VLOOKUP($B$1&amp;$A42,Raw!$A$3:$AJ$9767,MATCH(AS$6,Raw!$A$1:$AJ$1,0),0),"-"),SUMIFS(INDEX(Raw!$G$3:$AJ$1006,,MATCH(AS$6,Raw!$G$1:$AJ$1,0)),Raw!$D$3:$D$1006,$A42,Raw!$C$3:$C$1006,$B$1))</f>
        <v>437</v>
      </c>
      <c r="AT42" s="27">
        <f>IF(MATCH($B$1,Raw!$AL$1:$AL$779,0)&lt;$B$2,IFERROR(VLOOKUP($B$1&amp;$A42,Raw!$A$3:$AJ$9767,MATCH(AT$6,Raw!$A$1:$AJ$1,0),0),"-"),SUMIFS(INDEX(Raw!$G$3:$AJ$1006,,MATCH(AT$6,Raw!$G$1:$AJ$1,0)),Raw!$D$3:$D$1006,$A42,Raw!$C$3:$C$1006,$B$1))</f>
        <v>3456</v>
      </c>
      <c r="AU42" s="73">
        <f t="shared" si="69"/>
        <v>0.9038793495048606</v>
      </c>
    </row>
    <row r="43" spans="1:47" s="7" customFormat="1" collapsed="1" x14ac:dyDescent="0.25">
      <c r="A43" s="69">
        <f t="shared" si="70"/>
        <v>43555</v>
      </c>
      <c r="B43" s="45" t="s">
        <v>522</v>
      </c>
      <c r="C43" s="28"/>
      <c r="D43" s="28"/>
      <c r="E43" s="27">
        <f>IF(MATCH($B$1,Raw!$AL$1:$AL$779,0)&lt;$B$2,IFERROR(VLOOKUP($B$1&amp;$A43,Raw!$A$3:$AJ$9767,MATCH(E$6,Raw!$A$1:$AJ$1,0),0),"-"),SUMIFS(INDEX(Raw!$G$3:$AJ$1006,,MATCH(E$6,Raw!$G$1:$AJ$1,0)),Raw!$D$3:$D$1006,$A43,Raw!$C$3:$C$1006,$B$1))</f>
        <v>77378</v>
      </c>
      <c r="F43" s="27">
        <f>IF(MATCH($B$1,Raw!$AL$1:$AL$779,0)&lt;$B$2,IFERROR(VLOOKUP($B$1&amp;$A43,Raw!$A$3:$AJ$9767,MATCH(F$6,Raw!$A$1:$AJ$1,0),0),"-"),SUMIFS(INDEX(Raw!$G$3:$AJ$1006,,MATCH(F$6,Raw!$G$1:$AJ$1,0)),Raw!$D$3:$D$1006,$A43,Raw!$C$3:$C$1006,$B$1))</f>
        <v>19509</v>
      </c>
      <c r="G43" s="27"/>
      <c r="H43" s="27">
        <f>IF(MATCH($B$1,Raw!$AL$1:$AL$779,0)&lt;$B$2,IFERROR(VLOOKUP($B$1&amp;$A43,Raw!$A$3:$AJ$9767,MATCH(H$6,Raw!$A$1:$AJ$1,0),0),"-"),SUMIFS(INDEX(Raw!$G$3:$AJ$1006,,MATCH(H$6,Raw!$G$1:$AJ$1,0)),Raw!$D$3:$D$1006,$A43,Raw!$C$3:$C$1006,$B$1))</f>
        <v>13761</v>
      </c>
      <c r="I43" s="27">
        <f>IF(MATCH($B$1,Raw!$AL$1:$AL$779,0)&lt;$B$2,IFERROR(VLOOKUP($B$1&amp;$A43,Raw!$A$3:$AJ$9767,MATCH(I$6,Raw!$A$1:$AJ$1,0),0),"-"),SUMIFS(INDEX(Raw!$G$3:$AJ$1006,,MATCH(I$6,Raw!$G$1:$AJ$1,0)),Raw!$D$3:$D$1006,$A43,Raw!$C$3:$C$1006,$B$1))</f>
        <v>3203</v>
      </c>
      <c r="J43" s="27">
        <f>IF(MATCH($B$1,Raw!$AL$1:$AL$779,0)&lt;$B$2,IFERROR(VLOOKUP($B$1&amp;$A43,Raw!$A$3:$AJ$9767,MATCH(J$6,Raw!$A$1:$AJ$1,0),0),"-"),SUMIFS(INDEX(Raw!$G$3:$AJ$1006,,MATCH(J$6,Raw!$G$1:$AJ$1,0)),Raw!$D$3:$D$1006,$A43,Raw!$C$3:$C$1006,$B$1))</f>
        <v>880</v>
      </c>
      <c r="K43" s="27">
        <f>IF(MATCH($B$1,Raw!$AL$1:$AL$779,0)&lt;$B$2,IFERROR(VLOOKUP($B$1&amp;$A43,Raw!$A$3:$AJ$9767,MATCH(K$6,Raw!$A$1:$AJ$1,0),0),"-"),SUMIFS(INDEX(Raw!$G$3:$AJ$1006,,MATCH(K$6,Raw!$G$1:$AJ$1,0)),Raw!$D$3:$D$1006,$A43,Raw!$C$3:$C$1006,$B$1))</f>
        <v>767</v>
      </c>
      <c r="L43" s="27">
        <f>IF(MATCH($B$1,Raw!$AL$1:$AL$779,0)&lt;$B$2,IFERROR(VLOOKUP($B$1&amp;$A43,Raw!$A$3:$AJ$9767,MATCH(L$6,Raw!$A$1:$AJ$1,0),0),"-"),SUMIFS(INDEX(Raw!$G$3:$AJ$1006,,MATCH(L$6,Raw!$G$1:$AJ$1,0)),Raw!$D$3:$D$1006,$A43,Raw!$C$3:$C$1006,$B$1))</f>
        <v>704</v>
      </c>
      <c r="M43" s="27">
        <f>IF(MATCH($B$1,Raw!$AL$1:$AL$779,0)&lt;$B$2,IFERROR(VLOOKUP($B$1&amp;$A43,Raw!$A$3:$AJ$9767,MATCH(M$6,Raw!$A$1:$AJ$1,0),0),"-"),SUMIFS(INDEX(Raw!$G$3:$AJ$1006,,MATCH(M$6,Raw!$G$1:$AJ$1,0)),Raw!$D$3:$D$1006,$A43,Raw!$C$3:$C$1006,$B$1))</f>
        <v>0</v>
      </c>
      <c r="N43" s="27">
        <f>IF(MATCH($B$1,Raw!$AL$1:$AL$779,0)&lt;$B$2,IFERROR(VLOOKUP($B$1&amp;$A43,Raw!$A$3:$AJ$9767,MATCH(N$6,Raw!$A$1:$AJ$1,0),0),"-"),SUMIFS(INDEX(Raw!$G$3:$AJ$1006,,MATCH(N$6,Raw!$G$1:$AJ$1,0)),Raw!$D$3:$D$1006,$A43,Raw!$C$3:$C$1006,$B$1))</f>
        <v>194</v>
      </c>
      <c r="O43" s="71">
        <f t="shared" si="65"/>
        <v>0.87828112865648456</v>
      </c>
      <c r="P43" s="27"/>
      <c r="Q43" s="27">
        <f>IF(MATCH($B$1,Raw!$AL$1:$AL$779,0)&lt;$B$2,IFERROR(VLOOKUP($B$1&amp;$A43,Raw!$A$3:$AJ$9767,MATCH(Q$6,Raw!$A$1:$AJ$1,0),0),"-"),SUMIFS(INDEX(Raw!$G$3:$AJ$1006,,MATCH(Q$6,Raw!$G$1:$AJ$1,0)),Raw!$D$3:$D$1006,$A43,Raw!$C$3:$C$1006,$B$1))</f>
        <v>17093</v>
      </c>
      <c r="R43" s="27">
        <f>IF(MATCH($B$1,Raw!$AL$1:$AL$779,0)&lt;$B$2,IFERROR(VLOOKUP($B$1&amp;$A43,Raw!$A$3:$AJ$9767,MATCH(R$6,Raw!$A$1:$AJ$1,0),0),"-"),SUMIFS(INDEX(Raw!$G$3:$AJ$1006,,MATCH(R$6,Raw!$G$1:$AJ$1,0)),Raw!$D$3:$D$1006,$A43,Raw!$C$3:$C$1006,$B$1))</f>
        <v>1279</v>
      </c>
      <c r="S43" s="27">
        <f>IF(MATCH($B$1,Raw!$AL$1:$AL$779,0)&lt;$B$2,IFERROR(VLOOKUP($B$1&amp;$A43,Raw!$A$3:$AJ$9767,MATCH(S$6,Raw!$A$1:$AJ$1,0),0),"-"),SUMIFS(INDEX(Raw!$G$3:$AJ$1006,,MATCH(S$6,Raw!$G$1:$AJ$1,0)),Raw!$D$3:$D$1006,$A43,Raw!$C$3:$C$1006,$B$1))</f>
        <v>709</v>
      </c>
      <c r="T43" s="27">
        <f>IF(MATCH($B$1,Raw!$AL$1:$AL$779,0)&lt;$B$2,IFERROR(VLOOKUP($B$1&amp;$A43,Raw!$A$3:$AJ$9767,MATCH(T$6,Raw!$A$1:$AJ$1,0),0),"-"),SUMIFS(INDEX(Raw!$G$3:$AJ$1006,,MATCH(T$6,Raw!$G$1:$AJ$1,0)),Raw!$D$3:$D$1006,$A43,Raw!$C$3:$C$1006,$B$1))</f>
        <v>433</v>
      </c>
      <c r="U43" s="73">
        <f t="shared" ref="U43:U48" si="71">IFERROR(SUM(Q43:R43)/SUM(Q43:S43),"-")</f>
        <v>0.96284261831140927</v>
      </c>
      <c r="V43" s="27"/>
      <c r="W43" s="27">
        <f>IF(MATCH($B$1,Raw!$AL$1:$AL$779,0)&lt;$B$2,IFERROR(VLOOKUP($B$1&amp;$A43,Raw!$A$3:$AJ$9767,MATCH(W$6,Raw!$A$1:$AJ$1,0),0),"-"),SUMIFS(INDEX(Raw!$G$3:$AJ$1006,,MATCH(W$6,Raw!$G$1:$AJ$1,0)),Raw!$D$3:$D$1006,$A43,Raw!$C$3:$C$1006,$B$1))</f>
        <v>4609</v>
      </c>
      <c r="X43" s="27">
        <f>IF(MATCH($B$1,Raw!$AL$1:$AL$779,0)&lt;$B$2,IFERROR(VLOOKUP($B$1&amp;$A43,Raw!$A$3:$AJ$9767,MATCH(X$6,Raw!$A$1:$AJ$1,0),0),"-"),SUMIFS(INDEX(Raw!$G$3:$AJ$1006,,MATCH(X$6,Raw!$G$1:$AJ$1,0)),Raw!$D$3:$D$1006,$A43,Raw!$C$3:$C$1006,$B$1))</f>
        <v>8922</v>
      </c>
      <c r="Y43" s="27">
        <f>IF(MATCH($B$1,Raw!$AL$1:$AL$779,0)&lt;$B$2,IFERROR(VLOOKUP($B$1&amp;$A43,Raw!$A$3:$AJ$9767,MATCH(Y$6,Raw!$A$1:$AJ$1,0),0),"-"),SUMIFS(INDEX(Raw!$G$3:$AJ$1006,,MATCH(Y$6,Raw!$G$1:$AJ$1,0)),Raw!$D$3:$D$1006,$A43,Raw!$C$3:$C$1006,$B$1))</f>
        <v>3161</v>
      </c>
      <c r="Z43" s="27">
        <f>IF(MATCH($B$1,Raw!$AL$1:$AL$779,0)&lt;$B$2,IFERROR(VLOOKUP($B$1&amp;$A43,Raw!$A$3:$AJ$9767,MATCH(Z$6,Raw!$A$1:$AJ$1,0),0),"-"),SUMIFS(INDEX(Raw!$G$3:$AJ$1006,,MATCH(Z$6,Raw!$G$1:$AJ$1,0)),Raw!$D$3:$D$1006,$A43,Raw!$C$3:$C$1006,$B$1))</f>
        <v>862</v>
      </c>
      <c r="AA43" s="27">
        <f>IF(MATCH($B$1,Raw!$AL$1:$AL$779,0)&lt;$B$2,IFERROR(VLOOKUP($B$1&amp;$A43,Raw!$A$3:$AJ$9767,MATCH(AA$6,Raw!$A$1:$AJ$1,0),0),"-"),SUMIFS(INDEX(Raw!$G$3:$AJ$1006,,MATCH(AA$6,Raw!$G$1:$AJ$1,0)),Raw!$D$3:$D$1006,$A43,Raw!$C$3:$C$1006,$B$1))</f>
        <v>1955</v>
      </c>
      <c r="AB43" s="73">
        <f t="shared" ref="AB43:AB48" si="72">IFERROR(SUM(W43:X43)/SUM(W43:Z43),"-")</f>
        <v>0.77082146519311834</v>
      </c>
      <c r="AC43" s="27"/>
      <c r="AD43" s="27">
        <f>IF(MATCH($B$1,Raw!$AL$1:$AL$779,0)&lt;$B$2,IFERROR(VLOOKUP($B$1&amp;$A43,Raw!$A$3:$AJ$9767,MATCH(AD$6,Raw!$A$1:$AJ$1,0),0),"-"),SUMIFS(INDEX(Raw!$G$3:$AJ$1006,,MATCH(AD$6,Raw!$G$1:$AJ$1,0)),Raw!$D$3:$D$1006,$A43,Raw!$C$3:$C$1006,$B$1))</f>
        <v>2764</v>
      </c>
      <c r="AE43" s="27">
        <f>IF(MATCH($B$1,Raw!$AL$1:$AL$779,0)&lt;$B$2,IFERROR(VLOOKUP($B$1&amp;$A43,Raw!$A$3:$AJ$9767,MATCH(AE$6,Raw!$A$1:$AJ$1,0),0),"-"),SUMIFS(INDEX(Raw!$G$3:$AJ$1006,,MATCH(AE$6,Raw!$G$1:$AJ$1,0)),Raw!$D$3:$D$1006,$A43,Raw!$C$3:$C$1006,$B$1))</f>
        <v>5493</v>
      </c>
      <c r="AF43" s="27">
        <f>IF(MATCH($B$1,Raw!$AL$1:$AL$779,0)&lt;$B$2,IFERROR(VLOOKUP($B$1&amp;$A43,Raw!$A$3:$AJ$9767,MATCH(AF$6,Raw!$A$1:$AJ$1,0),0),"-"),SUMIFS(INDEX(Raw!$G$3:$AJ$1006,,MATCH(AF$6,Raw!$G$1:$AJ$1,0)),Raw!$D$3:$D$1006,$A43,Raw!$C$3:$C$1006,$B$1))</f>
        <v>5854</v>
      </c>
      <c r="AG43" s="27">
        <f>IF(MATCH($B$1,Raw!$AL$1:$AL$779,0)&lt;$B$2,IFERROR(VLOOKUP($B$1&amp;$A43,Raw!$A$3:$AJ$9767,MATCH(AG$6,Raw!$A$1:$AJ$1,0),0),"-"),SUMIFS(INDEX(Raw!$G$3:$AJ$1006,,MATCH(AG$6,Raw!$G$1:$AJ$1,0)),Raw!$D$3:$D$1006,$A43,Raw!$C$3:$C$1006,$B$1))</f>
        <v>3286</v>
      </c>
      <c r="AH43" s="27">
        <f>IF(MATCH($B$1,Raw!$AL$1:$AL$779,0)&lt;$B$2,IFERROR(VLOOKUP($B$1&amp;$A43,Raw!$A$3:$AJ$9767,MATCH(AH$6,Raw!$A$1:$AJ$1,0),0),"-"),SUMIFS(INDEX(Raw!$G$3:$AJ$1006,,MATCH(AH$6,Raw!$G$1:$AJ$1,0)),Raw!$D$3:$D$1006,$A43,Raw!$C$3:$C$1006,$B$1))</f>
        <v>1191</v>
      </c>
      <c r="AI43" s="27">
        <f>IF(MATCH($B$1,Raw!$AL$1:$AL$779,0)&lt;$B$2,IFERROR(VLOOKUP($B$1&amp;$A43,Raw!$A$3:$AJ$9767,MATCH(AI$6,Raw!$A$1:$AJ$1,0),0),"-"),SUMIFS(INDEX(Raw!$G$3:$AJ$1006,,MATCH(AI$6,Raw!$G$1:$AJ$1,0)),Raw!$D$3:$D$1006,$A43,Raw!$C$3:$C$1006,$B$1))</f>
        <v>958</v>
      </c>
      <c r="AJ43" s="73">
        <f t="shared" si="68"/>
        <v>0.14869808478588337</v>
      </c>
      <c r="AK43" s="73">
        <f t="shared" si="61"/>
        <v>0.29551323434473853</v>
      </c>
      <c r="AL43" s="51">
        <f t="shared" si="62"/>
        <v>0.31493436625780075</v>
      </c>
      <c r="AM43" s="51">
        <f t="shared" si="63"/>
        <v>0.17678071874327522</v>
      </c>
      <c r="AN43" s="51">
        <f t="shared" si="64"/>
        <v>6.4073595868302136E-2</v>
      </c>
      <c r="AO43" s="27"/>
      <c r="AP43" s="27">
        <f>IF(MATCH($B$1,Raw!$AL$1:$AL$779,0)&lt;$B$2,IFERROR(VLOOKUP($B$1&amp;$A43,Raw!$A$3:$AJ$9767,MATCH(AP$6,Raw!$A$1:$AJ$1,0),0),"-"),SUMIFS(INDEX(Raw!$G$3:$AJ$1006,,MATCH(AP$6,Raw!$G$1:$AJ$1,0)),Raw!$D$3:$D$1006,$A43,Raw!$C$3:$C$1006,$B$1))</f>
        <v>9597</v>
      </c>
      <c r="AQ43" s="27">
        <f>IF(MATCH($B$1,Raw!$AL$1:$AL$779,0)&lt;$B$2,IFERROR(VLOOKUP($B$1&amp;$A43,Raw!$A$3:$AJ$9767,MATCH(AQ$6,Raw!$A$1:$AJ$1,0),0),"-"),SUMIFS(INDEX(Raw!$G$3:$AJ$1006,,MATCH(AQ$6,Raw!$G$1:$AJ$1,0)),Raw!$D$3:$D$1006,$A43,Raw!$C$3:$C$1006,$B$1))</f>
        <v>3459</v>
      </c>
      <c r="AR43" s="27">
        <f>IF(MATCH($B$1,Raw!$AL$1:$AL$779,0)&lt;$B$2,IFERROR(VLOOKUP($B$1&amp;$A43,Raw!$A$3:$AJ$9767,MATCH(AR$6,Raw!$A$1:$AJ$1,0),0),"-"),SUMIFS(INDEX(Raw!$G$3:$AJ$1006,,MATCH(AR$6,Raw!$G$1:$AJ$1,0)),Raw!$D$3:$D$1006,$A43,Raw!$C$3:$C$1006,$B$1))</f>
        <v>797</v>
      </c>
      <c r="AS43" s="27">
        <f>IF(MATCH($B$1,Raw!$AL$1:$AL$779,0)&lt;$B$2,IFERROR(VLOOKUP($B$1&amp;$A43,Raw!$A$3:$AJ$9767,MATCH(AS$6,Raw!$A$1:$AJ$1,0),0),"-"),SUMIFS(INDEX(Raw!$G$3:$AJ$1006,,MATCH(AS$6,Raw!$G$1:$AJ$1,0)),Raw!$D$3:$D$1006,$A43,Raw!$C$3:$C$1006,$B$1))</f>
        <v>570</v>
      </c>
      <c r="AT43" s="27">
        <f>IF(MATCH($B$1,Raw!$AL$1:$AL$779,0)&lt;$B$2,IFERROR(VLOOKUP($B$1&amp;$A43,Raw!$A$3:$AJ$9767,MATCH(AT$6,Raw!$A$1:$AJ$1,0),0),"-"),SUMIFS(INDEX(Raw!$G$3:$AJ$1006,,MATCH(AT$6,Raw!$G$1:$AJ$1,0)),Raw!$D$3:$D$1006,$A43,Raw!$C$3:$C$1006,$B$1))</f>
        <v>5087</v>
      </c>
      <c r="AU43" s="73">
        <f t="shared" ref="AU43:AU48" si="73">IFERROR(SUM(AP43:AQ43)/SUM(AP43:AS43),"-")</f>
        <v>0.90522082784441515</v>
      </c>
    </row>
    <row r="44" spans="1:47" s="7" customFormat="1" ht="16.8" collapsed="1" x14ac:dyDescent="0.3">
      <c r="A44" s="69">
        <f>DATE(YEAR(A43),MONTH(A43)+7,1)-1</f>
        <v>43738</v>
      </c>
      <c r="B44" s="45" t="s">
        <v>582</v>
      </c>
      <c r="C44" s="28"/>
      <c r="D44" s="58"/>
      <c r="E44" s="27">
        <f>IF(MATCH($B$1,Raw!$AL$1:$AL$779,0)&lt;$B$2,IFERROR(VLOOKUP($B$1&amp;$A44,Raw!$A$3:$AJ$9767,MATCH(E$6,Raw!$A$1:$AJ$1,0),0),"-"),SUMIFS(INDEX(Raw!$G$3:$AJ$1006,,MATCH(E$6,Raw!$G$1:$AJ$1,0)),Raw!$D$3:$D$1006,$A44,Raw!$C$3:$C$1006,$B$1))</f>
        <v>79870</v>
      </c>
      <c r="F44" s="27">
        <f>IF(MATCH($B$1,Raw!$AL$1:$AL$779,0)&lt;$B$2,IFERROR(VLOOKUP($B$1&amp;$A44,Raw!$A$3:$AJ$9767,MATCH(F$6,Raw!$A$1:$AJ$1,0),0),"-"),SUMIFS(INDEX(Raw!$G$3:$AJ$1006,,MATCH(F$6,Raw!$G$1:$AJ$1,0)),Raw!$D$3:$D$1006,$A44,Raw!$C$3:$C$1006,$B$1))</f>
        <v>13660</v>
      </c>
      <c r="G44" s="27"/>
      <c r="H44" s="27">
        <f>IF(MATCH($B$1,Raw!$AL$1:$AL$779,0)&lt;$B$2,IFERROR(VLOOKUP($B$1&amp;$A44,Raw!$A$3:$AJ$9767,MATCH(H$6,Raw!$A$1:$AJ$1,0),0),"-"),SUMIFS(INDEX(Raw!$G$3:$AJ$1006,,MATCH(H$6,Raw!$G$1:$AJ$1,0)),Raw!$D$3:$D$1006,$A44,Raw!$C$3:$C$1006,$B$1))</f>
        <v>9283</v>
      </c>
      <c r="I44" s="27">
        <f>IF(MATCH($B$1,Raw!$AL$1:$AL$779,0)&lt;$B$2,IFERROR(VLOOKUP($B$1&amp;$A44,Raw!$A$3:$AJ$9767,MATCH(I$6,Raw!$A$1:$AJ$1,0),0),"-"),SUMIFS(INDEX(Raw!$G$3:$AJ$1006,,MATCH(I$6,Raw!$G$1:$AJ$1,0)),Raw!$D$3:$D$1006,$A44,Raw!$C$3:$C$1006,$B$1))</f>
        <v>2186</v>
      </c>
      <c r="J44" s="27">
        <f>IF(MATCH($B$1,Raw!$AL$1:$AL$779,0)&lt;$B$2,IFERROR(VLOOKUP($B$1&amp;$A44,Raw!$A$3:$AJ$9767,MATCH(J$6,Raw!$A$1:$AJ$1,0),0),"-"),SUMIFS(INDEX(Raw!$G$3:$AJ$1006,,MATCH(J$6,Raw!$G$1:$AJ$1,0)),Raw!$D$3:$D$1006,$A44,Raw!$C$3:$C$1006,$B$1))</f>
        <v>520</v>
      </c>
      <c r="K44" s="27">
        <f>IF(MATCH($B$1,Raw!$AL$1:$AL$779,0)&lt;$B$2,IFERROR(VLOOKUP($B$1&amp;$A44,Raw!$A$3:$AJ$9767,MATCH(K$6,Raw!$A$1:$AJ$1,0),0),"-"),SUMIFS(INDEX(Raw!$G$3:$AJ$1006,,MATCH(K$6,Raw!$G$1:$AJ$1,0)),Raw!$D$3:$D$1006,$A44,Raw!$C$3:$C$1006,$B$1))</f>
        <v>541</v>
      </c>
      <c r="L44" s="27">
        <f>IF(MATCH($B$1,Raw!$AL$1:$AL$779,0)&lt;$B$2,IFERROR(VLOOKUP($B$1&amp;$A44,Raw!$A$3:$AJ$9767,MATCH(L$6,Raw!$A$1:$AJ$1,0),0),"-"),SUMIFS(INDEX(Raw!$G$3:$AJ$1006,,MATCH(L$6,Raw!$G$1:$AJ$1,0)),Raw!$D$3:$D$1006,$A44,Raw!$C$3:$C$1006,$B$1))</f>
        <v>491</v>
      </c>
      <c r="M44" s="27">
        <f>IF(MATCH($B$1,Raw!$AL$1:$AL$779,0)&lt;$B$2,IFERROR(VLOOKUP($B$1&amp;$A44,Raw!$A$3:$AJ$9767,MATCH(M$6,Raw!$A$1:$AJ$1,0),0),"-"),SUMIFS(INDEX(Raw!$G$3:$AJ$1006,,MATCH(M$6,Raw!$G$1:$AJ$1,0)),Raw!$D$3:$D$1006,$A44,Raw!$C$3:$C$1006,$B$1))</f>
        <v>0</v>
      </c>
      <c r="N44" s="27">
        <f>IF(MATCH($B$1,Raw!$AL$1:$AL$779,0)&lt;$B$2,IFERROR(VLOOKUP($B$1&amp;$A44,Raw!$A$3:$AJ$9767,MATCH(N$6,Raw!$A$1:$AJ$1,0),0),"-"),SUMIFS(INDEX(Raw!$G$3:$AJ$1006,,MATCH(N$6,Raw!$G$1:$AJ$1,0)),Raw!$D$3:$D$1006,$A44,Raw!$C$3:$C$1006,$B$1))</f>
        <v>639</v>
      </c>
      <c r="O44" s="71">
        <f t="shared" ref="O44" si="74">IFERROR(SUM(H44:I44)/SUM(H44:M44),"-")</f>
        <v>0.88080792565855159</v>
      </c>
      <c r="P44" s="27"/>
      <c r="Q44" s="27">
        <f>IF(MATCH($B$1,Raw!$AL$1:$AL$779,0)&lt;$B$2,IFERROR(VLOOKUP($B$1&amp;$A44,Raw!$A$3:$AJ$9767,MATCH(Q$6,Raw!$A$1:$AJ$1,0),0),"-"),SUMIFS(INDEX(Raw!$G$3:$AJ$1006,,MATCH(Q$6,Raw!$G$1:$AJ$1,0)),Raw!$D$3:$D$1006,$A44,Raw!$C$3:$C$1006,$B$1))</f>
        <v>11177</v>
      </c>
      <c r="R44" s="27">
        <f>IF(MATCH($B$1,Raw!$AL$1:$AL$779,0)&lt;$B$2,IFERROR(VLOOKUP($B$1&amp;$A44,Raw!$A$3:$AJ$9767,MATCH(R$6,Raw!$A$1:$AJ$1,0),0),"-"),SUMIFS(INDEX(Raw!$G$3:$AJ$1006,,MATCH(R$6,Raw!$G$1:$AJ$1,0)),Raw!$D$3:$D$1006,$A44,Raw!$C$3:$C$1006,$B$1))</f>
        <v>927</v>
      </c>
      <c r="S44" s="27">
        <f>IF(MATCH($B$1,Raw!$AL$1:$AL$779,0)&lt;$B$2,IFERROR(VLOOKUP($B$1&amp;$A44,Raw!$A$3:$AJ$9767,MATCH(S$6,Raw!$A$1:$AJ$1,0),0),"-"),SUMIFS(INDEX(Raw!$G$3:$AJ$1006,,MATCH(S$6,Raw!$G$1:$AJ$1,0)),Raw!$D$3:$D$1006,$A44,Raw!$C$3:$C$1006,$B$1))</f>
        <v>421</v>
      </c>
      <c r="T44" s="27">
        <f>IF(MATCH($B$1,Raw!$AL$1:$AL$779,0)&lt;$B$2,IFERROR(VLOOKUP($B$1&amp;$A44,Raw!$A$3:$AJ$9767,MATCH(T$6,Raw!$A$1:$AJ$1,0),0),"-"),SUMIFS(INDEX(Raw!$G$3:$AJ$1006,,MATCH(T$6,Raw!$G$1:$AJ$1,0)),Raw!$D$3:$D$1006,$A44,Raw!$C$3:$C$1006,$B$1))</f>
        <v>1135</v>
      </c>
      <c r="U44" s="73">
        <f t="shared" si="71"/>
        <v>0.96638722554890222</v>
      </c>
      <c r="V44" s="27"/>
      <c r="W44" s="27">
        <f>IF(MATCH($B$1,Raw!$AL$1:$AL$779,0)&lt;$B$2,IFERROR(VLOOKUP($B$1&amp;$A44,Raw!$A$3:$AJ$9767,MATCH(W$6,Raw!$A$1:$AJ$1,0),0),"-"),SUMIFS(INDEX(Raw!$G$3:$AJ$1006,,MATCH(W$6,Raw!$G$1:$AJ$1,0)),Raw!$D$3:$D$1006,$A44,Raw!$C$3:$C$1006,$B$1))</f>
        <v>3538</v>
      </c>
      <c r="X44" s="27">
        <f>IF(MATCH($B$1,Raw!$AL$1:$AL$779,0)&lt;$B$2,IFERROR(VLOOKUP($B$1&amp;$A44,Raw!$A$3:$AJ$9767,MATCH(X$6,Raw!$A$1:$AJ$1,0),0),"-"),SUMIFS(INDEX(Raw!$G$3:$AJ$1006,,MATCH(X$6,Raw!$G$1:$AJ$1,0)),Raw!$D$3:$D$1006,$A44,Raw!$C$3:$C$1006,$B$1))</f>
        <v>5629</v>
      </c>
      <c r="Y44" s="27">
        <f>IF(MATCH($B$1,Raw!$AL$1:$AL$779,0)&lt;$B$2,IFERROR(VLOOKUP($B$1&amp;$A44,Raw!$A$3:$AJ$9767,MATCH(Y$6,Raw!$A$1:$AJ$1,0),0),"-"),SUMIFS(INDEX(Raw!$G$3:$AJ$1006,,MATCH(Y$6,Raw!$G$1:$AJ$1,0)),Raw!$D$3:$D$1006,$A44,Raw!$C$3:$C$1006,$B$1))</f>
        <v>1888</v>
      </c>
      <c r="Z44" s="27">
        <f>IF(MATCH($B$1,Raw!$AL$1:$AL$779,0)&lt;$B$2,IFERROR(VLOOKUP($B$1&amp;$A44,Raw!$A$3:$AJ$9767,MATCH(Z$6,Raw!$A$1:$AJ$1,0),0),"-"),SUMIFS(INDEX(Raw!$G$3:$AJ$1006,,MATCH(Z$6,Raw!$G$1:$AJ$1,0)),Raw!$D$3:$D$1006,$A44,Raw!$C$3:$C$1006,$B$1))</f>
        <v>513</v>
      </c>
      <c r="AA44" s="27">
        <f>IF(MATCH($B$1,Raw!$AL$1:$AL$779,0)&lt;$B$2,IFERROR(VLOOKUP($B$1&amp;$A44,Raw!$A$3:$AJ$9767,MATCH(AA$6,Raw!$A$1:$AJ$1,0),0),"-"),SUMIFS(INDEX(Raw!$G$3:$AJ$1006,,MATCH(AA$6,Raw!$G$1:$AJ$1,0)),Raw!$D$3:$D$1006,$A44,Raw!$C$3:$C$1006,$B$1))</f>
        <v>2092</v>
      </c>
      <c r="AB44" s="73">
        <f t="shared" si="72"/>
        <v>0.79244467496542181</v>
      </c>
      <c r="AC44" s="27"/>
      <c r="AD44" s="27">
        <f>IF(MATCH($B$1,Raw!$AL$1:$AL$779,0)&lt;$B$2,IFERROR(VLOOKUP($B$1&amp;$A44,Raw!$A$3:$AJ$9767,MATCH(AD$6,Raw!$A$1:$AJ$1,0),0),"-"),SUMIFS(INDEX(Raw!$G$3:$AJ$1006,,MATCH(AD$6,Raw!$G$1:$AJ$1,0)),Raw!$D$3:$D$1006,$A44,Raw!$C$3:$C$1006,$B$1))</f>
        <v>1824</v>
      </c>
      <c r="AE44" s="27">
        <f>IF(MATCH($B$1,Raw!$AL$1:$AL$779,0)&lt;$B$2,IFERROR(VLOOKUP($B$1&amp;$A44,Raw!$A$3:$AJ$9767,MATCH(AE$6,Raw!$A$1:$AJ$1,0),0),"-"),SUMIFS(INDEX(Raw!$G$3:$AJ$1006,,MATCH(AE$6,Raw!$G$1:$AJ$1,0)),Raw!$D$3:$D$1006,$A44,Raw!$C$3:$C$1006,$B$1))</f>
        <v>3703</v>
      </c>
      <c r="AF44" s="27">
        <f>IF(MATCH($B$1,Raw!$AL$1:$AL$779,0)&lt;$B$2,IFERROR(VLOOKUP($B$1&amp;$A44,Raw!$A$3:$AJ$9767,MATCH(AF$6,Raw!$A$1:$AJ$1,0),0),"-"),SUMIFS(INDEX(Raw!$G$3:$AJ$1006,,MATCH(AF$6,Raw!$G$1:$AJ$1,0)),Raw!$D$3:$D$1006,$A44,Raw!$C$3:$C$1006,$B$1))</f>
        <v>3776</v>
      </c>
      <c r="AG44" s="27">
        <f>IF(MATCH($B$1,Raw!$AL$1:$AL$779,0)&lt;$B$2,IFERROR(VLOOKUP($B$1&amp;$A44,Raw!$A$3:$AJ$9767,MATCH(AG$6,Raw!$A$1:$AJ$1,0),0),"-"),SUMIFS(INDEX(Raw!$G$3:$AJ$1006,,MATCH(AG$6,Raw!$G$1:$AJ$1,0)),Raw!$D$3:$D$1006,$A44,Raw!$C$3:$C$1006,$B$1))</f>
        <v>2243</v>
      </c>
      <c r="AH44" s="27">
        <f>IF(MATCH($B$1,Raw!$AL$1:$AL$779,0)&lt;$B$2,IFERROR(VLOOKUP($B$1&amp;$A44,Raw!$A$3:$AJ$9767,MATCH(AH$6,Raw!$A$1:$AJ$1,0),0),"-"),SUMIFS(INDEX(Raw!$G$3:$AJ$1006,,MATCH(AH$6,Raw!$G$1:$AJ$1,0)),Raw!$D$3:$D$1006,$A44,Raw!$C$3:$C$1006,$B$1))</f>
        <v>749</v>
      </c>
      <c r="AI44" s="27">
        <f>IF(MATCH($B$1,Raw!$AL$1:$AL$779,0)&lt;$B$2,IFERROR(VLOOKUP($B$1&amp;$A44,Raw!$A$3:$AJ$9767,MATCH(AI$6,Raw!$A$1:$AJ$1,0),0),"-"),SUMIFS(INDEX(Raw!$G$3:$AJ$1006,,MATCH(AI$6,Raw!$G$1:$AJ$1,0)),Raw!$D$3:$D$1006,$A44,Raw!$C$3:$C$1006,$B$1))</f>
        <v>1397</v>
      </c>
      <c r="AJ44" s="73">
        <f t="shared" ref="AJ44" si="75">IFERROR(AD44/SUM($AD44:$AH44),"-")</f>
        <v>0.1483529890199268</v>
      </c>
      <c r="AK44" s="73">
        <f t="shared" ref="AK44" si="76">IFERROR(AE44/SUM($AD44:$AH44),"-")</f>
        <v>0.30117934119560796</v>
      </c>
      <c r="AL44" s="51">
        <f t="shared" ref="AL44" si="77">IFERROR(AF44/SUM($AD44:$AH44),"-")</f>
        <v>0.30711671411142744</v>
      </c>
      <c r="AM44" s="51">
        <f t="shared" ref="AM44" si="78">IFERROR(AG44/SUM($AD44:$AH44),"-")</f>
        <v>0.18243188287921919</v>
      </c>
      <c r="AN44" s="51">
        <f t="shared" ref="AN44" si="79">IFERROR(AH44/SUM($AD44:$AH44),"-")</f>
        <v>6.0919072793818627E-2</v>
      </c>
      <c r="AO44" s="27"/>
      <c r="AP44" s="27">
        <f>IF(MATCH($B$1,Raw!$AL$1:$AL$779,0)&lt;$B$2,IFERROR(VLOOKUP($B$1&amp;$A44,Raw!$A$3:$AJ$9767,MATCH(AP$6,Raw!$A$1:$AJ$1,0),0),"-"),SUMIFS(INDEX(Raw!$G$3:$AJ$1006,,MATCH(AP$6,Raw!$G$1:$AJ$1,0)),Raw!$D$3:$D$1006,$A44,Raw!$C$3:$C$1006,$B$1))</f>
        <v>7906</v>
      </c>
      <c r="AQ44" s="27">
        <f>IF(MATCH($B$1,Raw!$AL$1:$AL$779,0)&lt;$B$2,IFERROR(VLOOKUP($B$1&amp;$A44,Raw!$A$3:$AJ$9767,MATCH(AQ$6,Raw!$A$1:$AJ$1,0),0),"-"),SUMIFS(INDEX(Raw!$G$3:$AJ$1006,,MATCH(AQ$6,Raw!$G$1:$AJ$1,0)),Raw!$D$3:$D$1006,$A44,Raw!$C$3:$C$1006,$B$1))</f>
        <v>2378</v>
      </c>
      <c r="AR44" s="27">
        <f>IF(MATCH($B$1,Raw!$AL$1:$AL$779,0)&lt;$B$2,IFERROR(VLOOKUP($B$1&amp;$A44,Raw!$A$3:$AJ$9767,MATCH(AR$6,Raw!$A$1:$AJ$1,0),0),"-"),SUMIFS(INDEX(Raw!$G$3:$AJ$1006,,MATCH(AR$6,Raw!$G$1:$AJ$1,0)),Raw!$D$3:$D$1006,$A44,Raw!$C$3:$C$1006,$B$1))</f>
        <v>533</v>
      </c>
      <c r="AS44" s="27">
        <f>IF(MATCH($B$1,Raw!$AL$1:$AL$779,0)&lt;$B$2,IFERROR(VLOOKUP($B$1&amp;$A44,Raw!$A$3:$AJ$9767,MATCH(AS$6,Raw!$A$1:$AJ$1,0),0),"-"),SUMIFS(INDEX(Raw!$G$3:$AJ$1006,,MATCH(AS$6,Raw!$G$1:$AJ$1,0)),Raw!$D$3:$D$1006,$A44,Raw!$C$3:$C$1006,$B$1))</f>
        <v>404</v>
      </c>
      <c r="AT44" s="27">
        <f>IF(MATCH($B$1,Raw!$AL$1:$AL$779,0)&lt;$B$2,IFERROR(VLOOKUP($B$1&amp;$A44,Raw!$A$3:$AJ$9767,MATCH(AT$6,Raw!$A$1:$AJ$1,0),0),"-"),SUMIFS(INDEX(Raw!$G$3:$AJ$1006,,MATCH(AT$6,Raw!$G$1:$AJ$1,0)),Raw!$D$3:$D$1006,$A44,Raw!$C$3:$C$1006,$B$1))</f>
        <v>2439</v>
      </c>
      <c r="AU44" s="73">
        <f t="shared" si="73"/>
        <v>0.91649585598431516</v>
      </c>
    </row>
    <row r="45" spans="1:47" s="7" customFormat="1" collapsed="1" x14ac:dyDescent="0.25">
      <c r="A45" s="69">
        <f>DATE(YEAR(A44),MONTH(A44)+7,1)-1</f>
        <v>43921</v>
      </c>
      <c r="B45" s="45" t="s">
        <v>585</v>
      </c>
      <c r="C45" s="28"/>
      <c r="D45" s="28"/>
      <c r="E45" s="27">
        <f>IF(MATCH($B$1,Raw!$AL$1:$AL$779,0)&lt;$B$2,IFERROR(VLOOKUP($B$1&amp;$A45,Raw!$A$3:$AJ$9767,MATCH(E$6,Raw!$A$1:$AJ$1,0),0),"-"),SUMIFS(INDEX(Raw!$G$3:$AJ$1006,,MATCH(E$6,Raw!$G$1:$AJ$1,0)),Raw!$D$3:$D$1006,$A45,Raw!$C$3:$C$1006,$B$1))</f>
        <v>205391</v>
      </c>
      <c r="F45" s="27">
        <f>IF(MATCH($B$1,Raw!$AL$1:$AL$779,0)&lt;$B$2,IFERROR(VLOOKUP($B$1&amp;$A45,Raw!$A$3:$AJ$9767,MATCH(F$6,Raw!$A$1:$AJ$1,0),0),"-"),SUMIFS(INDEX(Raw!$G$3:$AJ$1006,,MATCH(F$6,Raw!$G$1:$AJ$1,0)),Raw!$D$3:$D$1006,$A45,Raw!$C$3:$C$1006,$B$1))</f>
        <v>14074</v>
      </c>
      <c r="G45" s="27"/>
      <c r="H45" s="27">
        <f>IF(MATCH($B$1,Raw!$AL$1:$AL$779,0)&lt;$B$2,IFERROR(VLOOKUP($B$1&amp;$A45,Raw!$A$3:$AJ$9767,MATCH(H$6,Raw!$A$1:$AJ$1,0),0),"-"),SUMIFS(INDEX(Raw!$G$3:$AJ$1006,,MATCH(H$6,Raw!$G$1:$AJ$1,0)),Raw!$D$3:$D$1006,$A45,Raw!$C$3:$C$1006,$B$1))</f>
        <v>9420</v>
      </c>
      <c r="I45" s="27">
        <f>IF(MATCH($B$1,Raw!$AL$1:$AL$779,0)&lt;$B$2,IFERROR(VLOOKUP($B$1&amp;$A45,Raw!$A$3:$AJ$9767,MATCH(I$6,Raw!$A$1:$AJ$1,0),0),"-"),SUMIFS(INDEX(Raw!$G$3:$AJ$1006,,MATCH(I$6,Raw!$G$1:$AJ$1,0)),Raw!$D$3:$D$1006,$A45,Raw!$C$3:$C$1006,$B$1))</f>
        <v>2712</v>
      </c>
      <c r="J45" s="27">
        <f>IF(MATCH($B$1,Raw!$AL$1:$AL$779,0)&lt;$B$2,IFERROR(VLOOKUP($B$1&amp;$A45,Raw!$A$3:$AJ$9767,MATCH(J$6,Raw!$A$1:$AJ$1,0),0),"-"),SUMIFS(INDEX(Raw!$G$3:$AJ$1006,,MATCH(J$6,Raw!$G$1:$AJ$1,0)),Raw!$D$3:$D$1006,$A45,Raw!$C$3:$C$1006,$B$1))</f>
        <v>718</v>
      </c>
      <c r="K45" s="27">
        <f>IF(MATCH($B$1,Raw!$AL$1:$AL$779,0)&lt;$B$2,IFERROR(VLOOKUP($B$1&amp;$A45,Raw!$A$3:$AJ$9767,MATCH(K$6,Raw!$A$1:$AJ$1,0),0),"-"),SUMIFS(INDEX(Raw!$G$3:$AJ$1006,,MATCH(K$6,Raw!$G$1:$AJ$1,0)),Raw!$D$3:$D$1006,$A45,Raw!$C$3:$C$1006,$B$1))</f>
        <v>543</v>
      </c>
      <c r="L45" s="27">
        <f>IF(MATCH($B$1,Raw!$AL$1:$AL$779,0)&lt;$B$2,IFERROR(VLOOKUP($B$1&amp;$A45,Raw!$A$3:$AJ$9767,MATCH(L$6,Raw!$A$1:$AJ$1,0),0),"-"),SUMIFS(INDEX(Raw!$G$3:$AJ$1006,,MATCH(L$6,Raw!$G$1:$AJ$1,0)),Raw!$D$3:$D$1006,$A45,Raw!$C$3:$C$1006,$B$1))</f>
        <v>489</v>
      </c>
      <c r="M45" s="27">
        <f>IF(MATCH($B$1,Raw!$AL$1:$AL$779,0)&lt;$B$2,IFERROR(VLOOKUP($B$1&amp;$A45,Raw!$A$3:$AJ$9767,MATCH(M$6,Raw!$A$1:$AJ$1,0),0),"-"),SUMIFS(INDEX(Raw!$G$3:$AJ$1006,,MATCH(M$6,Raw!$G$1:$AJ$1,0)),Raw!$D$3:$D$1006,$A45,Raw!$C$3:$C$1006,$B$1))</f>
        <v>0</v>
      </c>
      <c r="N45" s="27">
        <f>IF(MATCH($B$1,Raw!$AL$1:$AL$779,0)&lt;$B$2,IFERROR(VLOOKUP($B$1&amp;$A45,Raw!$A$3:$AJ$9767,MATCH(N$6,Raw!$A$1:$AJ$1,0),0),"-"),SUMIFS(INDEX(Raw!$G$3:$AJ$1006,,MATCH(N$6,Raw!$G$1:$AJ$1,0)),Raw!$D$3:$D$1006,$A45,Raw!$C$3:$C$1006,$B$1))</f>
        <v>162</v>
      </c>
      <c r="O45" s="71">
        <f t="shared" ref="O45" si="80">IFERROR(SUM(H45:I45)/SUM(H45:M45),"-")</f>
        <v>0.8739374729866014</v>
      </c>
      <c r="P45" s="27"/>
      <c r="Q45" s="27">
        <f>IF(MATCH($B$1,Raw!$AL$1:$AL$779,0)&lt;$B$2,IFERROR(VLOOKUP($B$1&amp;$A45,Raw!$A$3:$AJ$9767,MATCH(Q$6,Raw!$A$1:$AJ$1,0),0),"-"),SUMIFS(INDEX(Raw!$G$3:$AJ$1006,,MATCH(Q$6,Raw!$G$1:$AJ$1,0)),Raw!$D$3:$D$1006,$A45,Raw!$C$3:$C$1006,$B$1))</f>
        <v>11494</v>
      </c>
      <c r="R45" s="27">
        <f>IF(MATCH($B$1,Raw!$AL$1:$AL$779,0)&lt;$B$2,IFERROR(VLOOKUP($B$1&amp;$A45,Raw!$A$3:$AJ$9767,MATCH(R$6,Raw!$A$1:$AJ$1,0),0),"-"),SUMIFS(INDEX(Raw!$G$3:$AJ$1006,,MATCH(R$6,Raw!$G$1:$AJ$1,0)),Raw!$D$3:$D$1006,$A45,Raw!$C$3:$C$1006,$B$1))</f>
        <v>1367</v>
      </c>
      <c r="S45" s="27">
        <f>IF(MATCH($B$1,Raw!$AL$1:$AL$779,0)&lt;$B$2,IFERROR(VLOOKUP($B$1&amp;$A45,Raw!$A$3:$AJ$9767,MATCH(S$6,Raw!$A$1:$AJ$1,0),0),"-"),SUMIFS(INDEX(Raw!$G$3:$AJ$1006,,MATCH(S$6,Raw!$G$1:$AJ$1,0)),Raw!$D$3:$D$1006,$A45,Raw!$C$3:$C$1006,$B$1))</f>
        <v>426</v>
      </c>
      <c r="T45" s="27">
        <f>IF(MATCH($B$1,Raw!$AL$1:$AL$779,0)&lt;$B$2,IFERROR(VLOOKUP($B$1&amp;$A45,Raw!$A$3:$AJ$9767,MATCH(T$6,Raw!$A$1:$AJ$1,0),0),"-"),SUMIFS(INDEX(Raw!$G$3:$AJ$1006,,MATCH(T$6,Raw!$G$1:$AJ$1,0)),Raw!$D$3:$D$1006,$A45,Raw!$C$3:$C$1006,$B$1))</f>
        <v>787</v>
      </c>
      <c r="U45" s="73">
        <f t="shared" si="71"/>
        <v>0.96793858658839471</v>
      </c>
      <c r="V45" s="27"/>
      <c r="W45" s="27">
        <f>IF(MATCH($B$1,Raw!$AL$1:$AL$779,0)&lt;$B$2,IFERROR(VLOOKUP($B$1&amp;$A45,Raw!$A$3:$AJ$9767,MATCH(W$6,Raw!$A$1:$AJ$1,0),0),"-"),SUMIFS(INDEX(Raw!$G$3:$AJ$1006,,MATCH(W$6,Raw!$G$1:$AJ$1,0)),Raw!$D$3:$D$1006,$A45,Raw!$C$3:$C$1006,$B$1))</f>
        <v>3480</v>
      </c>
      <c r="X45" s="27">
        <f>IF(MATCH($B$1,Raw!$AL$1:$AL$779,0)&lt;$B$2,IFERROR(VLOOKUP($B$1&amp;$A45,Raw!$A$3:$AJ$9767,MATCH(X$6,Raw!$A$1:$AJ$1,0),0),"-"),SUMIFS(INDEX(Raw!$G$3:$AJ$1006,,MATCH(X$6,Raw!$G$1:$AJ$1,0)),Raw!$D$3:$D$1006,$A45,Raw!$C$3:$C$1006,$B$1))</f>
        <v>6548</v>
      </c>
      <c r="Y45" s="27">
        <f>IF(MATCH($B$1,Raw!$AL$1:$AL$779,0)&lt;$B$2,IFERROR(VLOOKUP($B$1&amp;$A45,Raw!$A$3:$AJ$9767,MATCH(Y$6,Raw!$A$1:$AJ$1,0),0),"-"),SUMIFS(INDEX(Raw!$G$3:$AJ$1006,,MATCH(Y$6,Raw!$G$1:$AJ$1,0)),Raw!$D$3:$D$1006,$A45,Raw!$C$3:$C$1006,$B$1))</f>
        <v>2337</v>
      </c>
      <c r="Z45" s="27">
        <f>IF(MATCH($B$1,Raw!$AL$1:$AL$779,0)&lt;$B$2,IFERROR(VLOOKUP($B$1&amp;$A45,Raw!$A$3:$AJ$9767,MATCH(Z$6,Raw!$A$1:$AJ$1,0),0),"-"),SUMIFS(INDEX(Raw!$G$3:$AJ$1006,,MATCH(Z$6,Raw!$G$1:$AJ$1,0)),Raw!$D$3:$D$1006,$A45,Raw!$C$3:$C$1006,$B$1))</f>
        <v>708</v>
      </c>
      <c r="AA45" s="27">
        <f>IF(MATCH($B$1,Raw!$AL$1:$AL$779,0)&lt;$B$2,IFERROR(VLOOKUP($B$1&amp;$A45,Raw!$A$3:$AJ$9767,MATCH(AA$6,Raw!$A$1:$AJ$1,0),0),"-"),SUMIFS(INDEX(Raw!$G$3:$AJ$1006,,MATCH(AA$6,Raw!$G$1:$AJ$1,0)),Raw!$D$3:$D$1006,$A45,Raw!$C$3:$C$1006,$B$1))</f>
        <v>1001</v>
      </c>
      <c r="AB45" s="73">
        <f t="shared" si="72"/>
        <v>0.7670771819781228</v>
      </c>
      <c r="AC45" s="27"/>
      <c r="AD45" s="27">
        <f>IF(MATCH($B$1,Raw!$AL$1:$AL$779,0)&lt;$B$2,IFERROR(VLOOKUP($B$1&amp;$A45,Raw!$A$3:$AJ$9767,MATCH(AD$6,Raw!$A$1:$AJ$1,0),0),"-"),SUMIFS(INDEX(Raw!$G$3:$AJ$1006,,MATCH(AD$6,Raw!$G$1:$AJ$1,0)),Raw!$D$3:$D$1006,$A45,Raw!$C$3:$C$1006,$B$1))</f>
        <v>1872</v>
      </c>
      <c r="AE45" s="27">
        <f>IF(MATCH($B$1,Raw!$AL$1:$AL$779,0)&lt;$B$2,IFERROR(VLOOKUP($B$1&amp;$A45,Raw!$A$3:$AJ$9767,MATCH(AE$6,Raw!$A$1:$AJ$1,0),0),"-"),SUMIFS(INDEX(Raw!$G$3:$AJ$1006,,MATCH(AE$6,Raw!$G$1:$AJ$1,0)),Raw!$D$3:$D$1006,$A45,Raw!$C$3:$C$1006,$B$1))</f>
        <v>3449</v>
      </c>
      <c r="AF45" s="27">
        <f>IF(MATCH($B$1,Raw!$AL$1:$AL$779,0)&lt;$B$2,IFERROR(VLOOKUP($B$1&amp;$A45,Raw!$A$3:$AJ$9767,MATCH(AF$6,Raw!$A$1:$AJ$1,0),0),"-"),SUMIFS(INDEX(Raw!$G$3:$AJ$1006,,MATCH(AF$6,Raw!$G$1:$AJ$1,0)),Raw!$D$3:$D$1006,$A45,Raw!$C$3:$C$1006,$B$1))</f>
        <v>5351</v>
      </c>
      <c r="AG45" s="27">
        <f>IF(MATCH($B$1,Raw!$AL$1:$AL$779,0)&lt;$B$2,IFERROR(VLOOKUP($B$1&amp;$A45,Raw!$A$3:$AJ$9767,MATCH(AG$6,Raw!$A$1:$AJ$1,0),0),"-"),SUMIFS(INDEX(Raw!$G$3:$AJ$1006,,MATCH(AG$6,Raw!$G$1:$AJ$1,0)),Raw!$D$3:$D$1006,$A45,Raw!$C$3:$C$1006,$B$1))</f>
        <v>1316</v>
      </c>
      <c r="AH45" s="27">
        <f>IF(MATCH($B$1,Raw!$AL$1:$AL$779,0)&lt;$B$2,IFERROR(VLOOKUP($B$1&amp;$A45,Raw!$A$3:$AJ$9767,MATCH(AH$6,Raw!$A$1:$AJ$1,0),0),"-"),SUMIFS(INDEX(Raw!$G$3:$AJ$1006,,MATCH(AH$6,Raw!$G$1:$AJ$1,0)),Raw!$D$3:$D$1006,$A45,Raw!$C$3:$C$1006,$B$1))</f>
        <v>1246</v>
      </c>
      <c r="AI45" s="27">
        <f>IF(MATCH($B$1,Raw!$AL$1:$AL$779,0)&lt;$B$2,IFERROR(VLOOKUP($B$1&amp;$A45,Raw!$A$3:$AJ$9767,MATCH(AI$6,Raw!$A$1:$AJ$1,0),0),"-"),SUMIFS(INDEX(Raw!$G$3:$AJ$1006,,MATCH(AI$6,Raw!$G$1:$AJ$1,0)),Raw!$D$3:$D$1006,$A45,Raw!$C$3:$C$1006,$B$1))</f>
        <v>883</v>
      </c>
      <c r="AJ45" s="73">
        <f t="shared" ref="AJ45" si="81">IFERROR(AD45/SUM($AD45:$AH45),"-")</f>
        <v>0.14145383104125736</v>
      </c>
      <c r="AK45" s="73">
        <f t="shared" ref="AK45" si="82">IFERROR(AE45/SUM($AD45:$AH45),"-")</f>
        <v>0.26061659362248751</v>
      </c>
      <c r="AL45" s="51">
        <f t="shared" ref="AL45" si="83">IFERROR(AF45/SUM($AD45:$AH45),"-")</f>
        <v>0.40433731298171377</v>
      </c>
      <c r="AM45" s="51">
        <f t="shared" ref="AM45" si="84">IFERROR(AG45/SUM($AD45:$AH45),"-")</f>
        <v>9.9440834214901019E-2</v>
      </c>
      <c r="AN45" s="51">
        <f t="shared" ref="AN45" si="85">IFERROR(AH45/SUM($AD45:$AH45),"-")</f>
        <v>9.4151428139640322E-2</v>
      </c>
      <c r="AO45" s="27"/>
      <c r="AP45" s="27">
        <f>IF(MATCH($B$1,Raw!$AL$1:$AL$779,0)&lt;$B$2,IFERROR(VLOOKUP($B$1&amp;$A45,Raw!$A$3:$AJ$9767,MATCH(AP$6,Raw!$A$1:$AJ$1,0),0),"-"),SUMIFS(INDEX(Raw!$G$3:$AJ$1006,,MATCH(AP$6,Raw!$G$1:$AJ$1,0)),Raw!$D$3:$D$1006,$A45,Raw!$C$3:$C$1006,$B$1))</f>
        <v>7655</v>
      </c>
      <c r="AQ45" s="27">
        <f>IF(MATCH($B$1,Raw!$AL$1:$AL$779,0)&lt;$B$2,IFERROR(VLOOKUP($B$1&amp;$A45,Raw!$A$3:$AJ$9767,MATCH(AQ$6,Raw!$A$1:$AJ$1,0),0),"-"),SUMIFS(INDEX(Raw!$G$3:$AJ$1006,,MATCH(AQ$6,Raw!$G$1:$AJ$1,0)),Raw!$D$3:$D$1006,$A45,Raw!$C$3:$C$1006,$B$1))</f>
        <v>2740</v>
      </c>
      <c r="AR45" s="27">
        <f>IF(MATCH($B$1,Raw!$AL$1:$AL$779,0)&lt;$B$2,IFERROR(VLOOKUP($B$1&amp;$A45,Raw!$A$3:$AJ$9767,MATCH(AR$6,Raw!$A$1:$AJ$1,0),0),"-"),SUMIFS(INDEX(Raw!$G$3:$AJ$1006,,MATCH(AR$6,Raw!$G$1:$AJ$1,0)),Raw!$D$3:$D$1006,$A45,Raw!$C$3:$C$1006,$B$1))</f>
        <v>867</v>
      </c>
      <c r="AS45" s="27">
        <f>IF(MATCH($B$1,Raw!$AL$1:$AL$779,0)&lt;$B$2,IFERROR(VLOOKUP($B$1&amp;$A45,Raw!$A$3:$AJ$9767,MATCH(AS$6,Raw!$A$1:$AJ$1,0),0),"-"),SUMIFS(INDEX(Raw!$G$3:$AJ$1006,,MATCH(AS$6,Raw!$G$1:$AJ$1,0)),Raw!$D$3:$D$1006,$A45,Raw!$C$3:$C$1006,$B$1))</f>
        <v>754</v>
      </c>
      <c r="AT45" s="27">
        <f>IF(MATCH($B$1,Raw!$AL$1:$AL$779,0)&lt;$B$2,IFERROR(VLOOKUP($B$1&amp;$A45,Raw!$A$3:$AJ$9767,MATCH(AT$6,Raw!$A$1:$AJ$1,0),0),"-"),SUMIFS(INDEX(Raw!$G$3:$AJ$1006,,MATCH(AT$6,Raw!$G$1:$AJ$1,0)),Raw!$D$3:$D$1006,$A45,Raw!$C$3:$C$1006,$B$1))</f>
        <v>2059</v>
      </c>
      <c r="AU45" s="73">
        <f t="shared" si="73"/>
        <v>0.86509653794940078</v>
      </c>
    </row>
    <row r="46" spans="1:47" s="7" customFormat="1" collapsed="1" x14ac:dyDescent="0.25">
      <c r="A46" s="69">
        <f>DATE(YEAR(A45),MONTH(A45)+7,1)-1</f>
        <v>44104</v>
      </c>
      <c r="B46" s="45" t="s">
        <v>656</v>
      </c>
      <c r="C46" s="28"/>
      <c r="D46" s="28"/>
      <c r="E46" s="27">
        <f>IF(MATCH($B$1,Raw!$AL$1:$AL$779,0)&lt;$B$2,IFERROR(VLOOKUP($B$1&amp;$A46,Raw!$A$3:$AJ$9767,MATCH(E$6,Raw!$A$1:$AJ$1,0),0),"-"),SUMIFS(INDEX(Raw!$G$3:$AJ$1006,,MATCH(E$6,Raw!$G$1:$AJ$1,0)),Raw!$D$3:$D$1006,$A46,Raw!$C$3:$C$1006,$B$1))</f>
        <v>198455</v>
      </c>
      <c r="F46" s="27">
        <f>IF(MATCH($B$1,Raw!$AL$1:$AL$779,0)&lt;$B$2,IFERROR(VLOOKUP($B$1&amp;$A46,Raw!$A$3:$AJ$9767,MATCH(F$6,Raw!$A$1:$AJ$1,0),0),"-"),SUMIFS(INDEX(Raw!$G$3:$AJ$1006,,MATCH(F$6,Raw!$G$1:$AJ$1,0)),Raw!$D$3:$D$1006,$A46,Raw!$C$3:$C$1006,$B$1))</f>
        <v>20118</v>
      </c>
      <c r="G46" s="27"/>
      <c r="H46" s="27">
        <f>IF(MATCH($B$1,Raw!$AL$1:$AL$779,0)&lt;$B$2,IFERROR(VLOOKUP($B$1&amp;$A46,Raw!$A$3:$AJ$9767,MATCH(H$6,Raw!$A$1:$AJ$1,0),0),"-"),SUMIFS(INDEX(Raw!$G$3:$AJ$1006,,MATCH(H$6,Raw!$G$1:$AJ$1,0)),Raw!$D$3:$D$1006,$A46,Raw!$C$3:$C$1006,$B$1))</f>
        <v>13919</v>
      </c>
      <c r="I46" s="27">
        <f>IF(MATCH($B$1,Raw!$AL$1:$AL$779,0)&lt;$B$2,IFERROR(VLOOKUP($B$1&amp;$A46,Raw!$A$3:$AJ$9767,MATCH(I$6,Raw!$A$1:$AJ$1,0),0),"-"),SUMIFS(INDEX(Raw!$G$3:$AJ$1006,,MATCH(I$6,Raw!$G$1:$AJ$1,0)),Raw!$D$3:$D$1006,$A46,Raw!$C$3:$C$1006,$B$1))</f>
        <v>3494</v>
      </c>
      <c r="J46" s="27">
        <f>IF(MATCH($B$1,Raw!$AL$1:$AL$779,0)&lt;$B$2,IFERROR(VLOOKUP($B$1&amp;$A46,Raw!$A$3:$AJ$9767,MATCH(J$6,Raw!$A$1:$AJ$1,0),0),"-"),SUMIFS(INDEX(Raw!$G$3:$AJ$1006,,MATCH(J$6,Raw!$G$1:$AJ$1,0)),Raw!$D$3:$D$1006,$A46,Raw!$C$3:$C$1006,$B$1))</f>
        <v>963</v>
      </c>
      <c r="K46" s="27">
        <f>IF(MATCH($B$1,Raw!$AL$1:$AL$779,0)&lt;$B$2,IFERROR(VLOOKUP($B$1&amp;$A46,Raw!$A$3:$AJ$9767,MATCH(K$6,Raw!$A$1:$AJ$1,0),0),"-"),SUMIFS(INDEX(Raw!$G$3:$AJ$1006,,MATCH(K$6,Raw!$G$1:$AJ$1,0)),Raw!$D$3:$D$1006,$A46,Raw!$C$3:$C$1006,$B$1))</f>
        <v>732</v>
      </c>
      <c r="L46" s="27">
        <f>IF(MATCH($B$1,Raw!$AL$1:$AL$779,0)&lt;$B$2,IFERROR(VLOOKUP($B$1&amp;$A46,Raw!$A$3:$AJ$9767,MATCH(L$6,Raw!$A$1:$AJ$1,0),0),"-"),SUMIFS(INDEX(Raw!$G$3:$AJ$1006,,MATCH(L$6,Raw!$G$1:$AJ$1,0)),Raw!$D$3:$D$1006,$A46,Raw!$C$3:$C$1006,$B$1))</f>
        <v>726</v>
      </c>
      <c r="M46" s="27">
        <f>IF(MATCH($B$1,Raw!$AL$1:$AL$779,0)&lt;$B$2,IFERROR(VLOOKUP($B$1&amp;$A46,Raw!$A$3:$AJ$9767,MATCH(M$6,Raw!$A$1:$AJ$1,0),0),"-"),SUMIFS(INDEX(Raw!$G$3:$AJ$1006,,MATCH(M$6,Raw!$G$1:$AJ$1,0)),Raw!$D$3:$D$1006,$A46,Raw!$C$3:$C$1006,$B$1))</f>
        <v>0</v>
      </c>
      <c r="N46" s="27">
        <f>IF(MATCH($B$1,Raw!$AL$1:$AL$779,0)&lt;$B$2,IFERROR(VLOOKUP($B$1&amp;$A46,Raw!$A$3:$AJ$9767,MATCH(N$6,Raw!$A$1:$AJ$1,0),0),"-"),SUMIFS(INDEX(Raw!$G$3:$AJ$1006,,MATCH(N$6,Raw!$G$1:$AJ$1,0)),Raw!$D$3:$D$1006,$A46,Raw!$C$3:$C$1006,$B$1))</f>
        <v>284</v>
      </c>
      <c r="O46" s="71">
        <f t="shared" ref="O46" si="86">IFERROR(SUM(H46:I46)/SUM(H46:M46),"-")</f>
        <v>0.87793687607139259</v>
      </c>
      <c r="P46" s="27"/>
      <c r="Q46" s="27">
        <f>IF(MATCH($B$1,Raw!$AL$1:$AL$779,0)&lt;$B$2,IFERROR(VLOOKUP($B$1&amp;$A46,Raw!$A$3:$AJ$9767,MATCH(Q$6,Raw!$A$1:$AJ$1,0),0),"-"),SUMIFS(INDEX(Raw!$G$3:$AJ$1006,,MATCH(Q$6,Raw!$G$1:$AJ$1,0)),Raw!$D$3:$D$1006,$A46,Raw!$C$3:$C$1006,$B$1))</f>
        <v>16406</v>
      </c>
      <c r="R46" s="27">
        <f>IF(MATCH($B$1,Raw!$AL$1:$AL$779,0)&lt;$B$2,IFERROR(VLOOKUP($B$1&amp;$A46,Raw!$A$3:$AJ$9767,MATCH(R$6,Raw!$A$1:$AJ$1,0),0),"-"),SUMIFS(INDEX(Raw!$G$3:$AJ$1006,,MATCH(R$6,Raw!$G$1:$AJ$1,0)),Raw!$D$3:$D$1006,$A46,Raw!$C$3:$C$1006,$B$1))</f>
        <v>1412</v>
      </c>
      <c r="S46" s="27">
        <f>IF(MATCH($B$1,Raw!$AL$1:$AL$779,0)&lt;$B$2,IFERROR(VLOOKUP($B$1&amp;$A46,Raw!$A$3:$AJ$9767,MATCH(S$6,Raw!$A$1:$AJ$1,0),0),"-"),SUMIFS(INDEX(Raw!$G$3:$AJ$1006,,MATCH(S$6,Raw!$G$1:$AJ$1,0)),Raw!$D$3:$D$1006,$A46,Raw!$C$3:$C$1006,$B$1))</f>
        <v>544</v>
      </c>
      <c r="T46" s="27">
        <f>IF(MATCH($B$1,Raw!$AL$1:$AL$779,0)&lt;$B$2,IFERROR(VLOOKUP($B$1&amp;$A46,Raw!$A$3:$AJ$9767,MATCH(T$6,Raw!$A$1:$AJ$1,0),0),"-"),SUMIFS(INDEX(Raw!$G$3:$AJ$1006,,MATCH(T$6,Raw!$G$1:$AJ$1,0)),Raw!$D$3:$D$1006,$A46,Raw!$C$3:$C$1006,$B$1))</f>
        <v>1756</v>
      </c>
      <c r="U46" s="73">
        <f t="shared" si="71"/>
        <v>0.97037359764731512</v>
      </c>
      <c r="V46" s="27"/>
      <c r="W46" s="27">
        <f>IF(MATCH($B$1,Raw!$AL$1:$AL$779,0)&lt;$B$2,IFERROR(VLOOKUP($B$1&amp;$A46,Raw!$A$3:$AJ$9767,MATCH(W$6,Raw!$A$1:$AJ$1,0),0),"-"),SUMIFS(INDEX(Raw!$G$3:$AJ$1006,,MATCH(W$6,Raw!$G$1:$AJ$1,0)),Raw!$D$3:$D$1006,$A46,Raw!$C$3:$C$1006,$B$1))</f>
        <v>5307</v>
      </c>
      <c r="X46" s="27">
        <f>IF(MATCH($B$1,Raw!$AL$1:$AL$779,0)&lt;$B$2,IFERROR(VLOOKUP($B$1&amp;$A46,Raw!$A$3:$AJ$9767,MATCH(X$6,Raw!$A$1:$AJ$1,0),0),"-"),SUMIFS(INDEX(Raw!$G$3:$AJ$1006,,MATCH(X$6,Raw!$G$1:$AJ$1,0)),Raw!$D$3:$D$1006,$A46,Raw!$C$3:$C$1006,$B$1))</f>
        <v>8374</v>
      </c>
      <c r="Y46" s="27">
        <f>IF(MATCH($B$1,Raw!$AL$1:$AL$779,0)&lt;$B$2,IFERROR(VLOOKUP($B$1&amp;$A46,Raw!$A$3:$AJ$9767,MATCH(Y$6,Raw!$A$1:$AJ$1,0),0),"-"),SUMIFS(INDEX(Raw!$G$3:$AJ$1006,,MATCH(Y$6,Raw!$G$1:$AJ$1,0)),Raw!$D$3:$D$1006,$A46,Raw!$C$3:$C$1006,$B$1))</f>
        <v>3001</v>
      </c>
      <c r="Z46" s="27">
        <f>IF(MATCH($B$1,Raw!$AL$1:$AL$779,0)&lt;$B$2,IFERROR(VLOOKUP($B$1&amp;$A46,Raw!$A$3:$AJ$9767,MATCH(Z$6,Raw!$A$1:$AJ$1,0),0),"-"),SUMIFS(INDEX(Raw!$G$3:$AJ$1006,,MATCH(Z$6,Raw!$G$1:$AJ$1,0)),Raw!$D$3:$D$1006,$A46,Raw!$C$3:$C$1006,$B$1))</f>
        <v>877</v>
      </c>
      <c r="AA46" s="27">
        <f>IF(MATCH($B$1,Raw!$AL$1:$AL$779,0)&lt;$B$2,IFERROR(VLOOKUP($B$1&amp;$A46,Raw!$A$3:$AJ$9767,MATCH(AA$6,Raw!$A$1:$AJ$1,0),0),"-"),SUMIFS(INDEX(Raw!$G$3:$AJ$1006,,MATCH(AA$6,Raw!$G$1:$AJ$1,0)),Raw!$D$3:$D$1006,$A46,Raw!$C$3:$C$1006,$B$1))</f>
        <v>2559</v>
      </c>
      <c r="AB46" s="73">
        <f t="shared" si="72"/>
        <v>0.77914459821174331</v>
      </c>
      <c r="AC46" s="27"/>
      <c r="AD46" s="27">
        <f>IF(MATCH($B$1,Raw!$AL$1:$AL$779,0)&lt;$B$2,IFERROR(VLOOKUP($B$1&amp;$A46,Raw!$A$3:$AJ$9767,MATCH(AD$6,Raw!$A$1:$AJ$1,0),0),"-"),SUMIFS(INDEX(Raw!$G$3:$AJ$1006,,MATCH(AD$6,Raw!$G$1:$AJ$1,0)),Raw!$D$3:$D$1006,$A46,Raw!$C$3:$C$1006,$B$1))</f>
        <v>3455</v>
      </c>
      <c r="AE46" s="27">
        <f>IF(MATCH($B$1,Raw!$AL$1:$AL$779,0)&lt;$B$2,IFERROR(VLOOKUP($B$1&amp;$A46,Raw!$A$3:$AJ$9767,MATCH(AE$6,Raw!$A$1:$AJ$1,0),0),"-"),SUMIFS(INDEX(Raw!$G$3:$AJ$1006,,MATCH(AE$6,Raw!$G$1:$AJ$1,0)),Raw!$D$3:$D$1006,$A46,Raw!$C$3:$C$1006,$B$1))</f>
        <v>4434</v>
      </c>
      <c r="AF46" s="27">
        <f>IF(MATCH($B$1,Raw!$AL$1:$AL$779,0)&lt;$B$2,IFERROR(VLOOKUP($B$1&amp;$A46,Raw!$A$3:$AJ$9767,MATCH(AF$6,Raw!$A$1:$AJ$1,0),0),"-"),SUMIFS(INDEX(Raw!$G$3:$AJ$1006,,MATCH(AF$6,Raw!$G$1:$AJ$1,0)),Raw!$D$3:$D$1006,$A46,Raw!$C$3:$C$1006,$B$1))</f>
        <v>6986</v>
      </c>
      <c r="AG46" s="27">
        <f>IF(MATCH($B$1,Raw!$AL$1:$AL$779,0)&lt;$B$2,IFERROR(VLOOKUP($B$1&amp;$A46,Raw!$A$3:$AJ$9767,MATCH(AG$6,Raw!$A$1:$AJ$1,0),0),"-"),SUMIFS(INDEX(Raw!$G$3:$AJ$1006,,MATCH(AG$6,Raw!$G$1:$AJ$1,0)),Raw!$D$3:$D$1006,$A46,Raw!$C$3:$C$1006,$B$1))</f>
        <v>2481</v>
      </c>
      <c r="AH46" s="27">
        <f>IF(MATCH($B$1,Raw!$AL$1:$AL$779,0)&lt;$B$2,IFERROR(VLOOKUP($B$1&amp;$A46,Raw!$A$3:$AJ$9767,MATCH(AH$6,Raw!$A$1:$AJ$1,0),0),"-"),SUMIFS(INDEX(Raw!$G$3:$AJ$1006,,MATCH(AH$6,Raw!$G$1:$AJ$1,0)),Raw!$D$3:$D$1006,$A46,Raw!$C$3:$C$1006,$B$1))</f>
        <v>1427</v>
      </c>
      <c r="AI46" s="27">
        <f>IF(MATCH($B$1,Raw!$AL$1:$AL$779,0)&lt;$B$2,IFERROR(VLOOKUP($B$1&amp;$A46,Raw!$A$3:$AJ$9767,MATCH(AI$6,Raw!$A$1:$AJ$1,0),0),"-"),SUMIFS(INDEX(Raw!$G$3:$AJ$1006,,MATCH(AI$6,Raw!$G$1:$AJ$1,0)),Raw!$D$3:$D$1006,$A46,Raw!$C$3:$C$1006,$B$1))</f>
        <v>1373</v>
      </c>
      <c r="AJ46" s="73">
        <f>IFERROR(AD46/SUM($AD46:$AH46),"-")</f>
        <v>0.18394292711494437</v>
      </c>
      <c r="AK46" s="73">
        <f t="shared" ref="AK46" si="87">IFERROR(AE46/SUM($AD46:$AH46),"-")</f>
        <v>0.23606452643347708</v>
      </c>
      <c r="AL46" s="51">
        <f t="shared" ref="AL46" si="88">IFERROR(AF46/SUM($AD46:$AH46),"-")</f>
        <v>0.37193206623010167</v>
      </c>
      <c r="AM46" s="51">
        <f t="shared" ref="AM46" si="89">IFERROR(AG46/SUM($AD46:$AH46),"-")</f>
        <v>0.13208752595432038</v>
      </c>
      <c r="AN46" s="51">
        <f t="shared" ref="AN46" si="90">IFERROR(AH46/SUM($AD46:$AH46),"-")</f>
        <v>7.5972954267156473E-2</v>
      </c>
      <c r="AO46" s="27"/>
      <c r="AP46" s="27">
        <f>IF(MATCH($B$1,Raw!$AL$1:$AL$779,0)&lt;$B$2,IFERROR(VLOOKUP($B$1&amp;$A46,Raw!$A$3:$AJ$9767,MATCH(AP$6,Raw!$A$1:$AJ$1,0),0),"-"),SUMIFS(INDEX(Raw!$G$3:$AJ$1006,,MATCH(AP$6,Raw!$G$1:$AJ$1,0)),Raw!$D$3:$D$1006,$A46,Raw!$C$3:$C$1006,$B$1))</f>
        <v>12475</v>
      </c>
      <c r="AQ46" s="27">
        <f>IF(MATCH($B$1,Raw!$AL$1:$AL$779,0)&lt;$B$2,IFERROR(VLOOKUP($B$1&amp;$A46,Raw!$A$3:$AJ$9767,MATCH(AQ$6,Raw!$A$1:$AJ$1,0),0),"-"),SUMIFS(INDEX(Raw!$G$3:$AJ$1006,,MATCH(AQ$6,Raw!$G$1:$AJ$1,0)),Raw!$D$3:$D$1006,$A46,Raw!$C$3:$C$1006,$B$1))</f>
        <v>3706</v>
      </c>
      <c r="AR46" s="27">
        <f>IF(MATCH($B$1,Raw!$AL$1:$AL$779,0)&lt;$B$2,IFERROR(VLOOKUP($B$1&amp;$A46,Raw!$A$3:$AJ$9767,MATCH(AR$6,Raw!$A$1:$AJ$1,0),0),"-"),SUMIFS(INDEX(Raw!$G$3:$AJ$1006,,MATCH(AR$6,Raw!$G$1:$AJ$1,0)),Raw!$D$3:$D$1006,$A46,Raw!$C$3:$C$1006,$B$1))</f>
        <v>1057</v>
      </c>
      <c r="AS46" s="27">
        <f>IF(MATCH($B$1,Raw!$AL$1:$AL$779,0)&lt;$B$2,IFERROR(VLOOKUP($B$1&amp;$A46,Raw!$A$3:$AJ$9767,MATCH(AS$6,Raw!$A$1:$AJ$1,0),0),"-"),SUMIFS(INDEX(Raw!$G$3:$AJ$1006,,MATCH(AS$6,Raw!$G$1:$AJ$1,0)),Raw!$D$3:$D$1006,$A46,Raw!$C$3:$C$1006,$B$1))</f>
        <v>986</v>
      </c>
      <c r="AT46" s="27">
        <f>IF(MATCH($B$1,Raw!$AL$1:$AL$779,0)&lt;$B$2,IFERROR(VLOOKUP($B$1&amp;$A46,Raw!$A$3:$AJ$9767,MATCH(AT$6,Raw!$A$1:$AJ$1,0),0),"-"),SUMIFS(INDEX(Raw!$G$3:$AJ$1006,,MATCH(AT$6,Raw!$G$1:$AJ$1,0)),Raw!$D$3:$D$1006,$A46,Raw!$C$3:$C$1006,$B$1))</f>
        <v>1894</v>
      </c>
      <c r="AU46" s="73">
        <f t="shared" si="73"/>
        <v>0.88789508340649692</v>
      </c>
    </row>
    <row r="47" spans="1:47" s="7" customFormat="1" collapsed="1" x14ac:dyDescent="0.25">
      <c r="A47" s="69">
        <f>DATE(YEAR(A46),MONTH(A46)+7,1)-1</f>
        <v>44286</v>
      </c>
      <c r="B47" s="45" t="s">
        <v>662</v>
      </c>
      <c r="C47" s="28"/>
      <c r="D47" s="28"/>
      <c r="E47" s="27">
        <f>IF(MATCH($B$1,Raw!$AL$1:$AL$779,0)&lt;$B$2,IFERROR(VLOOKUP($B$1&amp;$A47,Raw!$A$3:$AJ$9767,MATCH(E$6,Raw!$A$1:$AJ$1,0),0),"-"),SUMIFS(INDEX(Raw!$G$3:$AJ$1006,,MATCH(E$6,Raw!$G$1:$AJ$1,0)),Raw!$D$3:$D$1006,$A47,Raw!$C$3:$C$1006,$B$1))</f>
        <v>189756</v>
      </c>
      <c r="F47" s="27">
        <f>IF(MATCH($B$1,Raw!$AL$1:$AL$779,0)&lt;$B$2,IFERROR(VLOOKUP($B$1&amp;$A47,Raw!$A$3:$AJ$9767,MATCH(F$6,Raw!$A$1:$AJ$1,0),0),"-"),SUMIFS(INDEX(Raw!$G$3:$AJ$1006,,MATCH(F$6,Raw!$G$1:$AJ$1,0)),Raw!$D$3:$D$1006,$A47,Raw!$C$3:$C$1006,$B$1))</f>
        <v>23875</v>
      </c>
      <c r="G47" s="27"/>
      <c r="H47" s="27">
        <f>IF(MATCH($B$1,Raw!$AL$1:$AL$779,0)&lt;$B$2,IFERROR(VLOOKUP($B$1&amp;$A47,Raw!$A$3:$AJ$9767,MATCH(H$6,Raw!$A$1:$AJ$1,0),0),"-"),SUMIFS(INDEX(Raw!$G$3:$AJ$1006,,MATCH(H$6,Raw!$G$1:$AJ$1,0)),Raw!$D$3:$D$1006,$A47,Raw!$C$3:$C$1006,$B$1))</f>
        <v>16600</v>
      </c>
      <c r="I47" s="27">
        <f>IF(MATCH($B$1,Raw!$AL$1:$AL$779,0)&lt;$B$2,IFERROR(VLOOKUP($B$1&amp;$A47,Raw!$A$3:$AJ$9767,MATCH(I$6,Raw!$A$1:$AJ$1,0),0),"-"),SUMIFS(INDEX(Raw!$G$3:$AJ$1006,,MATCH(I$6,Raw!$G$1:$AJ$1,0)),Raw!$D$3:$D$1006,$A47,Raw!$C$3:$C$1006,$B$1))</f>
        <v>4253</v>
      </c>
      <c r="J47" s="27">
        <f>IF(MATCH($B$1,Raw!$AL$1:$AL$779,0)&lt;$B$2,IFERROR(VLOOKUP($B$1&amp;$A47,Raw!$A$3:$AJ$9767,MATCH(J$6,Raw!$A$1:$AJ$1,0),0),"-"),SUMIFS(INDEX(Raw!$G$3:$AJ$1006,,MATCH(J$6,Raw!$G$1:$AJ$1,0)),Raw!$D$3:$D$1006,$A47,Raw!$C$3:$C$1006,$B$1))</f>
        <v>1055</v>
      </c>
      <c r="K47" s="27">
        <f>IF(MATCH($B$1,Raw!$AL$1:$AL$779,0)&lt;$B$2,IFERROR(VLOOKUP($B$1&amp;$A47,Raw!$A$3:$AJ$9767,MATCH(K$6,Raw!$A$1:$AJ$1,0),0),"-"),SUMIFS(INDEX(Raw!$G$3:$AJ$1006,,MATCH(K$6,Raw!$G$1:$AJ$1,0)),Raw!$D$3:$D$1006,$A47,Raw!$C$3:$C$1006,$B$1))</f>
        <v>861</v>
      </c>
      <c r="L47" s="27">
        <f>IF(MATCH($B$1,Raw!$AL$1:$AL$779,0)&lt;$B$2,IFERROR(VLOOKUP($B$1&amp;$A47,Raw!$A$3:$AJ$9767,MATCH(L$6,Raw!$A$1:$AJ$1,0),0),"-"),SUMIFS(INDEX(Raw!$G$3:$AJ$1006,,MATCH(L$6,Raw!$G$1:$AJ$1,0)),Raw!$D$3:$D$1006,$A47,Raw!$C$3:$C$1006,$B$1))</f>
        <v>878</v>
      </c>
      <c r="M47" s="27">
        <f>IF(MATCH($B$1,Raw!$AL$1:$AL$779,0)&lt;$B$2,IFERROR(VLOOKUP($B$1&amp;$A47,Raw!$A$3:$AJ$9767,MATCH(M$6,Raw!$A$1:$AJ$1,0),0),"-"),SUMIFS(INDEX(Raw!$G$3:$AJ$1006,,MATCH(M$6,Raw!$G$1:$AJ$1,0)),Raw!$D$3:$D$1006,$A47,Raw!$C$3:$C$1006,$B$1))</f>
        <v>0</v>
      </c>
      <c r="N47" s="27">
        <f>IF(MATCH($B$1,Raw!$AL$1:$AL$779,0)&lt;$B$2,IFERROR(VLOOKUP($B$1&amp;$A47,Raw!$A$3:$AJ$9767,MATCH(N$6,Raw!$A$1:$AJ$1,0),0),"-"),SUMIFS(INDEX(Raw!$G$3:$AJ$1006,,MATCH(N$6,Raw!$G$1:$AJ$1,0)),Raw!$D$3:$D$1006,$A47,Raw!$C$3:$C$1006,$B$1))</f>
        <v>228</v>
      </c>
      <c r="O47" s="71">
        <f t="shared" ref="O47" si="91">IFERROR(SUM(H47:I47)/SUM(H47:M47),"-")</f>
        <v>0.88184547722755524</v>
      </c>
      <c r="P47" s="27"/>
      <c r="Q47" s="27">
        <f>IF(MATCH($B$1,Raw!$AL$1:$AL$779,0)&lt;$B$2,IFERROR(VLOOKUP($B$1&amp;$A47,Raw!$A$3:$AJ$9767,MATCH(Q$6,Raw!$A$1:$AJ$1,0),0),"-"),SUMIFS(INDEX(Raw!$G$3:$AJ$1006,,MATCH(Q$6,Raw!$G$1:$AJ$1,0)),Raw!$D$3:$D$1006,$A47,Raw!$C$3:$C$1006,$B$1))</f>
        <v>19189</v>
      </c>
      <c r="R47" s="27">
        <f>IF(MATCH($B$1,Raw!$AL$1:$AL$779,0)&lt;$B$2,IFERROR(VLOOKUP($B$1&amp;$A47,Raw!$A$3:$AJ$9767,MATCH(R$6,Raw!$A$1:$AJ$1,0),0),"-"),SUMIFS(INDEX(Raw!$G$3:$AJ$1006,,MATCH(R$6,Raw!$G$1:$AJ$1,0)),Raw!$D$3:$D$1006,$A47,Raw!$C$3:$C$1006,$B$1))</f>
        <v>1705</v>
      </c>
      <c r="S47" s="27">
        <f>IF(MATCH($B$1,Raw!$AL$1:$AL$779,0)&lt;$B$2,IFERROR(VLOOKUP($B$1&amp;$A47,Raw!$A$3:$AJ$9767,MATCH(S$6,Raw!$A$1:$AJ$1,0),0),"-"),SUMIFS(INDEX(Raw!$G$3:$AJ$1006,,MATCH(S$6,Raw!$G$1:$AJ$1,0)),Raw!$D$3:$D$1006,$A47,Raw!$C$3:$C$1006,$B$1))</f>
        <v>569</v>
      </c>
      <c r="T47" s="27">
        <f>IF(MATCH($B$1,Raw!$AL$1:$AL$779,0)&lt;$B$2,IFERROR(VLOOKUP($B$1&amp;$A47,Raw!$A$3:$AJ$9767,MATCH(T$6,Raw!$A$1:$AJ$1,0),0),"-"),SUMIFS(INDEX(Raw!$G$3:$AJ$1006,,MATCH(T$6,Raw!$G$1:$AJ$1,0)),Raw!$D$3:$D$1006,$A47,Raw!$C$3:$C$1006,$B$1))</f>
        <v>2412</v>
      </c>
      <c r="U47" s="73">
        <f t="shared" si="71"/>
        <v>0.97348926058798868</v>
      </c>
      <c r="V47" s="27"/>
      <c r="W47" s="27">
        <f>IF(MATCH($B$1,Raw!$AL$1:$AL$779,0)&lt;$B$2,IFERROR(VLOOKUP($B$1&amp;$A47,Raw!$A$3:$AJ$9767,MATCH(W$6,Raw!$A$1:$AJ$1,0),0),"-"),SUMIFS(INDEX(Raw!$G$3:$AJ$1006,,MATCH(W$6,Raw!$G$1:$AJ$1,0)),Raw!$D$3:$D$1006,$A47,Raw!$C$3:$C$1006,$B$1))</f>
        <v>6118</v>
      </c>
      <c r="X47" s="27">
        <f>IF(MATCH($B$1,Raw!$AL$1:$AL$779,0)&lt;$B$2,IFERROR(VLOOKUP($B$1&amp;$A47,Raw!$A$3:$AJ$9767,MATCH(X$6,Raw!$A$1:$AJ$1,0),0),"-"),SUMIFS(INDEX(Raw!$G$3:$AJ$1006,,MATCH(X$6,Raw!$G$1:$AJ$1,0)),Raw!$D$3:$D$1006,$A47,Raw!$C$3:$C$1006,$B$1))</f>
        <v>10114</v>
      </c>
      <c r="Y47" s="27">
        <f>IF(MATCH($B$1,Raw!$AL$1:$AL$779,0)&lt;$B$2,IFERROR(VLOOKUP($B$1&amp;$A47,Raw!$A$3:$AJ$9767,MATCH(Y$6,Raw!$A$1:$AJ$1,0),0),"-"),SUMIFS(INDEX(Raw!$G$3:$AJ$1006,,MATCH(Y$6,Raw!$G$1:$AJ$1,0)),Raw!$D$3:$D$1006,$A47,Raw!$C$3:$C$1006,$B$1))</f>
        <v>3974</v>
      </c>
      <c r="Z47" s="27">
        <f>IF(MATCH($B$1,Raw!$AL$1:$AL$779,0)&lt;$B$2,IFERROR(VLOOKUP($B$1&amp;$A47,Raw!$A$3:$AJ$9767,MATCH(Z$6,Raw!$A$1:$AJ$1,0),0),"-"),SUMIFS(INDEX(Raw!$G$3:$AJ$1006,,MATCH(Z$6,Raw!$G$1:$AJ$1,0)),Raw!$D$3:$D$1006,$A47,Raw!$C$3:$C$1006,$B$1))</f>
        <v>1038</v>
      </c>
      <c r="AA47" s="27">
        <f>IF(MATCH($B$1,Raw!$AL$1:$AL$779,0)&lt;$B$2,IFERROR(VLOOKUP($B$1&amp;$A47,Raw!$A$3:$AJ$9767,MATCH(AA$6,Raw!$A$1:$AJ$1,0),0),"-"),SUMIFS(INDEX(Raw!$G$3:$AJ$1006,,MATCH(AA$6,Raw!$G$1:$AJ$1,0)),Raw!$D$3:$D$1006,$A47,Raw!$C$3:$C$1006,$B$1))</f>
        <v>2631</v>
      </c>
      <c r="AB47" s="73">
        <f t="shared" si="72"/>
        <v>0.76407456222933534</v>
      </c>
      <c r="AC47" s="27"/>
      <c r="AD47" s="27">
        <f>IF(MATCH($B$1,Raw!$AL$1:$AL$779,0)&lt;$B$2,IFERROR(VLOOKUP($B$1&amp;$A47,Raw!$A$3:$AJ$9767,MATCH(AD$6,Raw!$A$1:$AJ$1,0),0),"-"),SUMIFS(INDEX(Raw!$G$3:$AJ$1006,,MATCH(AD$6,Raw!$G$1:$AJ$1,0)),Raw!$D$3:$D$1006,$A47,Raw!$C$3:$C$1006,$B$1))</f>
        <v>4244</v>
      </c>
      <c r="AE47" s="27">
        <f>IF(MATCH($B$1,Raw!$AL$1:$AL$779,0)&lt;$B$2,IFERROR(VLOOKUP($B$1&amp;$A47,Raw!$A$3:$AJ$9767,MATCH(AE$6,Raw!$A$1:$AJ$1,0),0),"-"),SUMIFS(INDEX(Raw!$G$3:$AJ$1006,,MATCH(AE$6,Raw!$G$1:$AJ$1,0)),Raw!$D$3:$D$1006,$A47,Raw!$C$3:$C$1006,$B$1))</f>
        <v>5047</v>
      </c>
      <c r="AF47" s="27">
        <f>IF(MATCH($B$1,Raw!$AL$1:$AL$779,0)&lt;$B$2,IFERROR(VLOOKUP($B$1&amp;$A47,Raw!$A$3:$AJ$9767,MATCH(AF$6,Raw!$A$1:$AJ$1,0),0),"-"),SUMIFS(INDEX(Raw!$G$3:$AJ$1006,,MATCH(AF$6,Raw!$G$1:$AJ$1,0)),Raw!$D$3:$D$1006,$A47,Raw!$C$3:$C$1006,$B$1))</f>
        <v>8158</v>
      </c>
      <c r="AG47" s="27">
        <f>IF(MATCH($B$1,Raw!$AL$1:$AL$779,0)&lt;$B$2,IFERROR(VLOOKUP($B$1&amp;$A47,Raw!$A$3:$AJ$9767,MATCH(AG$6,Raw!$A$1:$AJ$1,0),0),"-"),SUMIFS(INDEX(Raw!$G$3:$AJ$1006,,MATCH(AG$6,Raw!$G$1:$AJ$1,0)),Raw!$D$3:$D$1006,$A47,Raw!$C$3:$C$1006,$B$1))</f>
        <v>3547</v>
      </c>
      <c r="AH47" s="27">
        <f>IF(MATCH($B$1,Raw!$AL$1:$AL$779,0)&lt;$B$2,IFERROR(VLOOKUP($B$1&amp;$A47,Raw!$A$3:$AJ$9767,MATCH(AH$6,Raw!$A$1:$AJ$1,0),0),"-"),SUMIFS(INDEX(Raw!$G$3:$AJ$1006,,MATCH(AH$6,Raw!$G$1:$AJ$1,0)),Raw!$D$3:$D$1006,$A47,Raw!$C$3:$C$1006,$B$1))</f>
        <v>1684</v>
      </c>
      <c r="AI47" s="27">
        <f>IF(MATCH($B$1,Raw!$AL$1:$AL$779,0)&lt;$B$2,IFERROR(VLOOKUP($B$1&amp;$A47,Raw!$A$3:$AJ$9767,MATCH(AI$6,Raw!$A$1:$AJ$1,0),0),"-"),SUMIFS(INDEX(Raw!$G$3:$AJ$1006,,MATCH(AI$6,Raw!$G$1:$AJ$1,0)),Raw!$D$3:$D$1006,$A47,Raw!$C$3:$C$1006,$B$1))</f>
        <v>1195</v>
      </c>
      <c r="AJ47" s="73">
        <f>IFERROR(AD47/SUM($AD47:$AH47),"-")</f>
        <v>0.18712522045855379</v>
      </c>
      <c r="AK47" s="73">
        <f t="shared" ref="AK47" si="92">IFERROR(AE47/SUM($AD47:$AH47),"-")</f>
        <v>0.22253086419753088</v>
      </c>
      <c r="AL47" s="51">
        <f t="shared" ref="AL47" si="93">IFERROR(AF47/SUM($AD47:$AH47),"-")</f>
        <v>0.35970017636684304</v>
      </c>
      <c r="AM47" s="51">
        <f t="shared" ref="AM47" si="94">IFERROR(AG47/SUM($AD47:$AH47),"-")</f>
        <v>0.15639329805996471</v>
      </c>
      <c r="AN47" s="51">
        <f t="shared" ref="AN47" si="95">IFERROR(AH47/SUM($AD47:$AH47),"-")</f>
        <v>7.4250440917107585E-2</v>
      </c>
      <c r="AO47" s="27"/>
      <c r="AP47" s="27">
        <f>IF(MATCH($B$1,Raw!$AL$1:$AL$779,0)&lt;$B$2,IFERROR(VLOOKUP($B$1&amp;$A47,Raw!$A$3:$AJ$9767,MATCH(AP$6,Raw!$A$1:$AJ$1,0),0),"-"),SUMIFS(INDEX(Raw!$G$3:$AJ$1006,,MATCH(AP$6,Raw!$G$1:$AJ$1,0)),Raw!$D$3:$D$1006,$A47,Raw!$C$3:$C$1006,$B$1))</f>
        <v>15085</v>
      </c>
      <c r="AQ47" s="27">
        <f>IF(MATCH($B$1,Raw!$AL$1:$AL$779,0)&lt;$B$2,IFERROR(VLOOKUP($B$1&amp;$A47,Raw!$A$3:$AJ$9767,MATCH(AQ$6,Raw!$A$1:$AJ$1,0),0),"-"),SUMIFS(INDEX(Raw!$G$3:$AJ$1006,,MATCH(AQ$6,Raw!$G$1:$AJ$1,0)),Raw!$D$3:$D$1006,$A47,Raw!$C$3:$C$1006,$B$1))</f>
        <v>3932</v>
      </c>
      <c r="AR47" s="27">
        <f>IF(MATCH($B$1,Raw!$AL$1:$AL$779,0)&lt;$B$2,IFERROR(VLOOKUP($B$1&amp;$A47,Raw!$A$3:$AJ$9767,MATCH(AR$6,Raw!$A$1:$AJ$1,0),0),"-"),SUMIFS(INDEX(Raw!$G$3:$AJ$1006,,MATCH(AR$6,Raw!$G$1:$AJ$1,0)),Raw!$D$3:$D$1006,$A47,Raw!$C$3:$C$1006,$B$1))</f>
        <v>1283</v>
      </c>
      <c r="AS47" s="27">
        <f>IF(MATCH($B$1,Raw!$AL$1:$AL$779,0)&lt;$B$2,IFERROR(VLOOKUP($B$1&amp;$A47,Raw!$A$3:$AJ$9767,MATCH(AS$6,Raw!$A$1:$AJ$1,0),0),"-"),SUMIFS(INDEX(Raw!$G$3:$AJ$1006,,MATCH(AS$6,Raw!$G$1:$AJ$1,0)),Raw!$D$3:$D$1006,$A47,Raw!$C$3:$C$1006,$B$1))</f>
        <v>1270</v>
      </c>
      <c r="AT47" s="27">
        <f>IF(MATCH($B$1,Raw!$AL$1:$AL$779,0)&lt;$B$2,IFERROR(VLOOKUP($B$1&amp;$A47,Raw!$A$3:$AJ$9767,MATCH(AT$6,Raw!$A$1:$AJ$1,0),0),"-"),SUMIFS(INDEX(Raw!$G$3:$AJ$1006,,MATCH(AT$6,Raw!$G$1:$AJ$1,0)),Raw!$D$3:$D$1006,$A47,Raw!$C$3:$C$1006,$B$1))</f>
        <v>2305</v>
      </c>
      <c r="AU47" s="73">
        <f t="shared" si="73"/>
        <v>0.88164116828929073</v>
      </c>
    </row>
    <row r="48" spans="1:47" s="7" customFormat="1" collapsed="1" x14ac:dyDescent="0.25">
      <c r="A48" s="69">
        <f>DATE(YEAR(A47),MONTH(A47)+7,1)-1</f>
        <v>44469</v>
      </c>
      <c r="B48" s="45" t="s">
        <v>673</v>
      </c>
      <c r="C48" s="28"/>
      <c r="D48" s="28"/>
      <c r="E48" s="27">
        <f>IF(MATCH($B$1,Raw!$AL$1:$AL$779,0)&lt;$B$2,IFERROR(VLOOKUP($B$1&amp;$A48,Raw!$A$3:$AJ$9767,MATCH(E$6,Raw!$A$1:$AJ$1,0),0),"-"),SUMIFS(INDEX(Raw!$G$3:$AJ$1006,,MATCH(E$6,Raw!$G$1:$AJ$1,0)),Raw!$D$3:$D$1006,$A48,Raw!$C$3:$C$1006,$B$1))</f>
        <v>419337</v>
      </c>
      <c r="F48" s="27">
        <f>IF(MATCH($B$1,Raw!$AL$1:$AL$779,0)&lt;$B$2,IFERROR(VLOOKUP($B$1&amp;$A48,Raw!$A$3:$AJ$9767,MATCH(F$6,Raw!$A$1:$AJ$1,0),0),"-"),SUMIFS(INDEX(Raw!$G$3:$AJ$1006,,MATCH(F$6,Raw!$G$1:$AJ$1,0)),Raw!$D$3:$D$1006,$A48,Raw!$C$3:$C$1006,$B$1))</f>
        <v>26906</v>
      </c>
      <c r="G48" s="27"/>
      <c r="H48" s="27">
        <f>IF(MATCH($B$1,Raw!$AL$1:$AL$779,0)&lt;$B$2,IFERROR(VLOOKUP($B$1&amp;$A48,Raw!$A$3:$AJ$9767,MATCH(H$6,Raw!$A$1:$AJ$1,0),0),"-"),SUMIFS(INDEX(Raw!$G$3:$AJ$1006,,MATCH(H$6,Raw!$G$1:$AJ$1,0)),Raw!$D$3:$D$1006,$A48,Raw!$C$3:$C$1006,$B$1))</f>
        <v>15675</v>
      </c>
      <c r="I48" s="27">
        <f>IF(MATCH($B$1,Raw!$AL$1:$AL$779,0)&lt;$B$2,IFERROR(VLOOKUP($B$1&amp;$A48,Raw!$A$3:$AJ$9767,MATCH(I$6,Raw!$A$1:$AJ$1,0),0),"-"),SUMIFS(INDEX(Raw!$G$3:$AJ$1006,,MATCH(I$6,Raw!$G$1:$AJ$1,0)),Raw!$D$3:$D$1006,$A48,Raw!$C$3:$C$1006,$B$1))</f>
        <v>5227</v>
      </c>
      <c r="J48" s="27">
        <f>IF(MATCH($B$1,Raw!$AL$1:$AL$779,0)&lt;$B$2,IFERROR(VLOOKUP($B$1&amp;$A48,Raw!$A$3:$AJ$9767,MATCH(J$6,Raw!$A$1:$AJ$1,0),0),"-"),SUMIFS(INDEX(Raw!$G$3:$AJ$1006,,MATCH(J$6,Raw!$G$1:$AJ$1,0)),Raw!$D$3:$D$1006,$A48,Raw!$C$3:$C$1006,$B$1))</f>
        <v>1809</v>
      </c>
      <c r="K48" s="27">
        <f>IF(MATCH($B$1,Raw!$AL$1:$AL$779,0)&lt;$B$2,IFERROR(VLOOKUP($B$1&amp;$A48,Raw!$A$3:$AJ$9767,MATCH(K$6,Raw!$A$1:$AJ$1,0),0),"-"),SUMIFS(INDEX(Raw!$G$3:$AJ$1006,,MATCH(K$6,Raw!$G$1:$AJ$1,0)),Raw!$D$3:$D$1006,$A48,Raw!$C$3:$C$1006,$B$1))</f>
        <v>1607</v>
      </c>
      <c r="L48" s="27">
        <f>IF(MATCH($B$1,Raw!$AL$1:$AL$779,0)&lt;$B$2,IFERROR(VLOOKUP($B$1&amp;$A48,Raw!$A$3:$AJ$9767,MATCH(L$6,Raw!$A$1:$AJ$1,0),0),"-"),SUMIFS(INDEX(Raw!$G$3:$AJ$1006,,MATCH(L$6,Raw!$G$1:$AJ$1,0)),Raw!$D$3:$D$1006,$A48,Raw!$C$3:$C$1006,$B$1))</f>
        <v>2050</v>
      </c>
      <c r="M48" s="27">
        <f>IF(MATCH($B$1,Raw!$AL$1:$AL$779,0)&lt;$B$2,IFERROR(VLOOKUP($B$1&amp;$A48,Raw!$A$3:$AJ$9767,MATCH(M$6,Raw!$A$1:$AJ$1,0),0),"-"),SUMIFS(INDEX(Raw!$G$3:$AJ$1006,,MATCH(M$6,Raw!$G$1:$AJ$1,0)),Raw!$D$3:$D$1006,$A48,Raw!$C$3:$C$1006,$B$1))</f>
        <v>0</v>
      </c>
      <c r="N48" s="27">
        <f>IF(MATCH($B$1,Raw!$AL$1:$AL$779,0)&lt;$B$2,IFERROR(VLOOKUP($B$1&amp;$A48,Raw!$A$3:$AJ$9767,MATCH(N$6,Raw!$A$1:$AJ$1,0),0),"-"),SUMIFS(INDEX(Raw!$G$3:$AJ$1006,,MATCH(N$6,Raw!$G$1:$AJ$1,0)),Raw!$D$3:$D$1006,$A48,Raw!$C$3:$C$1006,$B$1))</f>
        <v>538</v>
      </c>
      <c r="O48" s="71">
        <f t="shared" ref="O48" si="96">IFERROR(SUM(H48:I48)/SUM(H48:M48),"-")</f>
        <v>0.79270327669902918</v>
      </c>
      <c r="P48" s="27"/>
      <c r="Q48" s="27">
        <f>IF(MATCH($B$1,Raw!$AL$1:$AL$779,0)&lt;$B$2,IFERROR(VLOOKUP($B$1&amp;$A48,Raw!$A$3:$AJ$9767,MATCH(Q$6,Raw!$A$1:$AJ$1,0),0),"-"),SUMIFS(INDEX(Raw!$G$3:$AJ$1006,,MATCH(Q$6,Raw!$G$1:$AJ$1,0)),Raw!$D$3:$D$1006,$A48,Raw!$C$3:$C$1006,$B$1))</f>
        <v>0</v>
      </c>
      <c r="R48" s="27">
        <f>IF(MATCH($B$1,Raw!$AL$1:$AL$779,0)&lt;$B$2,IFERROR(VLOOKUP($B$1&amp;$A48,Raw!$A$3:$AJ$9767,MATCH(R$6,Raw!$A$1:$AJ$1,0),0),"-"),SUMIFS(INDEX(Raw!$G$3:$AJ$1006,,MATCH(R$6,Raw!$G$1:$AJ$1,0)),Raw!$D$3:$D$1006,$A48,Raw!$C$3:$C$1006,$B$1))</f>
        <v>0</v>
      </c>
      <c r="S48" s="27">
        <f>IF(MATCH($B$1,Raw!$AL$1:$AL$779,0)&lt;$B$2,IFERROR(VLOOKUP($B$1&amp;$A48,Raw!$A$3:$AJ$9767,MATCH(S$6,Raw!$A$1:$AJ$1,0),0),"-"),SUMIFS(INDEX(Raw!$G$3:$AJ$1006,,MATCH(S$6,Raw!$G$1:$AJ$1,0)),Raw!$D$3:$D$1006,$A48,Raw!$C$3:$C$1006,$B$1))</f>
        <v>0</v>
      </c>
      <c r="T48" s="27">
        <f>IF(MATCH($B$1,Raw!$AL$1:$AL$779,0)&lt;$B$2,IFERROR(VLOOKUP($B$1&amp;$A48,Raw!$A$3:$AJ$9767,MATCH(T$6,Raw!$A$1:$AJ$1,0),0),"-"),SUMIFS(INDEX(Raw!$G$3:$AJ$1006,,MATCH(T$6,Raw!$G$1:$AJ$1,0)),Raw!$D$3:$D$1006,$A48,Raw!$C$3:$C$1006,$B$1))</f>
        <v>0</v>
      </c>
      <c r="U48" s="73" t="str">
        <f t="shared" si="71"/>
        <v>-</v>
      </c>
      <c r="V48" s="27"/>
      <c r="W48" s="27">
        <f>IF(MATCH($B$1,Raw!$AL$1:$AL$779,0)&lt;$B$2,IFERROR(VLOOKUP($B$1&amp;$A48,Raw!$A$3:$AJ$9767,MATCH(W$6,Raw!$A$1:$AJ$1,0),0),"-"),SUMIFS(INDEX(Raw!$G$3:$AJ$1006,,MATCH(W$6,Raw!$G$1:$AJ$1,0)),Raw!$D$3:$D$1006,$A48,Raw!$C$3:$C$1006,$B$1))</f>
        <v>0</v>
      </c>
      <c r="X48" s="27">
        <f>IF(MATCH($B$1,Raw!$AL$1:$AL$779,0)&lt;$B$2,IFERROR(VLOOKUP($B$1&amp;$A48,Raw!$A$3:$AJ$9767,MATCH(X$6,Raw!$A$1:$AJ$1,0),0),"-"),SUMIFS(INDEX(Raw!$G$3:$AJ$1006,,MATCH(X$6,Raw!$G$1:$AJ$1,0)),Raw!$D$3:$D$1006,$A48,Raw!$C$3:$C$1006,$B$1))</f>
        <v>0</v>
      </c>
      <c r="Y48" s="27">
        <f>IF(MATCH($B$1,Raw!$AL$1:$AL$779,0)&lt;$B$2,IFERROR(VLOOKUP($B$1&amp;$A48,Raw!$A$3:$AJ$9767,MATCH(Y$6,Raw!$A$1:$AJ$1,0),0),"-"),SUMIFS(INDEX(Raw!$G$3:$AJ$1006,,MATCH(Y$6,Raw!$G$1:$AJ$1,0)),Raw!$D$3:$D$1006,$A48,Raw!$C$3:$C$1006,$B$1))</f>
        <v>0</v>
      </c>
      <c r="Z48" s="27">
        <f>IF(MATCH($B$1,Raw!$AL$1:$AL$779,0)&lt;$B$2,IFERROR(VLOOKUP($B$1&amp;$A48,Raw!$A$3:$AJ$9767,MATCH(Z$6,Raw!$A$1:$AJ$1,0),0),"-"),SUMIFS(INDEX(Raw!$G$3:$AJ$1006,,MATCH(Z$6,Raw!$G$1:$AJ$1,0)),Raw!$D$3:$D$1006,$A48,Raw!$C$3:$C$1006,$B$1))</f>
        <v>0</v>
      </c>
      <c r="AA48" s="27">
        <f>IF(MATCH($B$1,Raw!$AL$1:$AL$779,0)&lt;$B$2,IFERROR(VLOOKUP($B$1&amp;$A48,Raw!$A$3:$AJ$9767,MATCH(AA$6,Raw!$A$1:$AJ$1,0),0),"-"),SUMIFS(INDEX(Raw!$G$3:$AJ$1006,,MATCH(AA$6,Raw!$G$1:$AJ$1,0)),Raw!$D$3:$D$1006,$A48,Raw!$C$3:$C$1006,$B$1))</f>
        <v>0</v>
      </c>
      <c r="AB48" s="73" t="str">
        <f t="shared" si="72"/>
        <v>-</v>
      </c>
      <c r="AC48" s="27"/>
      <c r="AD48" s="27">
        <f>IF(MATCH($B$1,Raw!$AL$1:$AL$779,0)&lt;$B$2,IFERROR(VLOOKUP($B$1&amp;$A48,Raw!$A$3:$AJ$9767,MATCH(AD$6,Raw!$A$1:$AJ$1,0),0),"-"),SUMIFS(INDEX(Raw!$G$3:$AJ$1006,,MATCH(AD$6,Raw!$G$1:$AJ$1,0)),Raw!$D$3:$D$1006,$A48,Raw!$C$3:$C$1006,$B$1))</f>
        <v>4440</v>
      </c>
      <c r="AE48" s="27">
        <f>IF(MATCH($B$1,Raw!$AL$1:$AL$779,0)&lt;$B$2,IFERROR(VLOOKUP($B$1&amp;$A48,Raw!$A$3:$AJ$9767,MATCH(AE$6,Raw!$A$1:$AJ$1,0),0),"-"),SUMIFS(INDEX(Raw!$G$3:$AJ$1006,,MATCH(AE$6,Raw!$G$1:$AJ$1,0)),Raw!$D$3:$D$1006,$A48,Raw!$C$3:$C$1006,$B$1))</f>
        <v>6476</v>
      </c>
      <c r="AF48" s="27">
        <f>IF(MATCH($B$1,Raw!$AL$1:$AL$779,0)&lt;$B$2,IFERROR(VLOOKUP($B$1&amp;$A48,Raw!$A$3:$AJ$9767,MATCH(AF$6,Raw!$A$1:$AJ$1,0),0),"-"),SUMIFS(INDEX(Raw!$G$3:$AJ$1006,,MATCH(AF$6,Raw!$G$1:$AJ$1,0)),Raw!$D$3:$D$1006,$A48,Raw!$C$3:$C$1006,$B$1))</f>
        <v>10100</v>
      </c>
      <c r="AG48" s="27">
        <f>IF(MATCH($B$1,Raw!$AL$1:$AL$779,0)&lt;$B$2,IFERROR(VLOOKUP($B$1&amp;$A48,Raw!$A$3:$AJ$9767,MATCH(AG$6,Raw!$A$1:$AJ$1,0),0),"-"),SUMIFS(INDEX(Raw!$G$3:$AJ$1006,,MATCH(AG$6,Raw!$G$1:$AJ$1,0)),Raw!$D$3:$D$1006,$A48,Raw!$C$3:$C$1006,$B$1))</f>
        <v>2735</v>
      </c>
      <c r="AH48" s="27">
        <f>IF(MATCH($B$1,Raw!$AL$1:$AL$779,0)&lt;$B$2,IFERROR(VLOOKUP($B$1&amp;$A48,Raw!$A$3:$AJ$9767,MATCH(AH$6,Raw!$A$1:$AJ$1,0),0),"-"),SUMIFS(INDEX(Raw!$G$3:$AJ$1006,,MATCH(AH$6,Raw!$G$1:$AJ$1,0)),Raw!$D$3:$D$1006,$A48,Raw!$C$3:$C$1006,$B$1))</f>
        <v>1753</v>
      </c>
      <c r="AI48" s="27">
        <f>IF(MATCH($B$1,Raw!$AL$1:$AL$779,0)&lt;$B$2,IFERROR(VLOOKUP($B$1&amp;$A48,Raw!$A$3:$AJ$9767,MATCH(AI$6,Raw!$A$1:$AJ$1,0),0),"-"),SUMIFS(INDEX(Raw!$G$3:$AJ$1006,,MATCH(AI$6,Raw!$G$1:$AJ$1,0)),Raw!$D$3:$D$1006,$A48,Raw!$C$3:$C$1006,$B$1))</f>
        <v>1402</v>
      </c>
      <c r="AJ48" s="73">
        <f>IFERROR(AD48/SUM($AD48:$AH48),"-")</f>
        <v>0.17409033877038896</v>
      </c>
      <c r="AK48" s="73">
        <f t="shared" ref="AK48" si="97">IFERROR(AE48/SUM($AD48:$AH48),"-")</f>
        <v>0.25392095357590966</v>
      </c>
      <c r="AL48" s="51">
        <f t="shared" ref="AL48" si="98">IFERROR(AF48/SUM($AD48:$AH48),"-")</f>
        <v>0.3960163111668758</v>
      </c>
      <c r="AM48" s="51">
        <f t="shared" ref="AM48" si="99">IFERROR(AG48/SUM($AD48:$AH48),"-")</f>
        <v>0.10723808030112923</v>
      </c>
      <c r="AN48" s="51">
        <f t="shared" ref="AN48" si="100">IFERROR(AH48/SUM($AD48:$AH48),"-")</f>
        <v>6.8734316185696365E-2</v>
      </c>
      <c r="AO48" s="27"/>
      <c r="AP48" s="27">
        <f>IF(MATCH($B$1,Raw!$AL$1:$AL$779,0)&lt;$B$2,IFERROR(VLOOKUP($B$1&amp;$A48,Raw!$A$3:$AJ$9767,MATCH(AP$6,Raw!$A$1:$AJ$1,0),0),"-"),SUMIFS(INDEX(Raw!$G$3:$AJ$1006,,MATCH(AP$6,Raw!$G$1:$AJ$1,0)),Raw!$D$3:$D$1006,$A48,Raw!$C$3:$C$1006,$B$1))</f>
        <v>0</v>
      </c>
      <c r="AQ48" s="27">
        <f>IF(MATCH($B$1,Raw!$AL$1:$AL$779,0)&lt;$B$2,IFERROR(VLOOKUP($B$1&amp;$A48,Raw!$A$3:$AJ$9767,MATCH(AQ$6,Raw!$A$1:$AJ$1,0),0),"-"),SUMIFS(INDEX(Raw!$G$3:$AJ$1006,,MATCH(AQ$6,Raw!$G$1:$AJ$1,0)),Raw!$D$3:$D$1006,$A48,Raw!$C$3:$C$1006,$B$1))</f>
        <v>0</v>
      </c>
      <c r="AR48" s="27">
        <f>IF(MATCH($B$1,Raw!$AL$1:$AL$779,0)&lt;$B$2,IFERROR(VLOOKUP($B$1&amp;$A48,Raw!$A$3:$AJ$9767,MATCH(AR$6,Raw!$A$1:$AJ$1,0),0),"-"),SUMIFS(INDEX(Raw!$G$3:$AJ$1006,,MATCH(AR$6,Raw!$G$1:$AJ$1,0)),Raw!$D$3:$D$1006,$A48,Raw!$C$3:$C$1006,$B$1))</f>
        <v>0</v>
      </c>
      <c r="AS48" s="27">
        <f>IF(MATCH($B$1,Raw!$AL$1:$AL$779,0)&lt;$B$2,IFERROR(VLOOKUP($B$1&amp;$A48,Raw!$A$3:$AJ$9767,MATCH(AS$6,Raw!$A$1:$AJ$1,0),0),"-"),SUMIFS(INDEX(Raw!$G$3:$AJ$1006,,MATCH(AS$6,Raw!$G$1:$AJ$1,0)),Raw!$D$3:$D$1006,$A48,Raw!$C$3:$C$1006,$B$1))</f>
        <v>0</v>
      </c>
      <c r="AT48" s="27">
        <f>IF(MATCH($B$1,Raw!$AL$1:$AL$779,0)&lt;$B$2,IFERROR(VLOOKUP($B$1&amp;$A48,Raw!$A$3:$AJ$9767,MATCH(AT$6,Raw!$A$1:$AJ$1,0),0),"-"),SUMIFS(INDEX(Raw!$G$3:$AJ$1006,,MATCH(AT$6,Raw!$G$1:$AJ$1,0)),Raw!$D$3:$D$1006,$A48,Raw!$C$3:$C$1006,$B$1))</f>
        <v>0</v>
      </c>
      <c r="AU48" s="73" t="str">
        <f t="shared" si="73"/>
        <v>-</v>
      </c>
    </row>
    <row r="49" spans="1:47" s="65" customFormat="1" ht="7.8" x14ac:dyDescent="0.15">
      <c r="A49" s="59"/>
      <c r="B49" s="60"/>
      <c r="C49" s="61"/>
      <c r="D49" s="61"/>
      <c r="E49" s="62"/>
      <c r="F49" s="62"/>
      <c r="G49" s="62"/>
      <c r="H49" s="62"/>
      <c r="I49" s="62"/>
      <c r="J49" s="62"/>
      <c r="K49" s="62"/>
      <c r="L49" s="62"/>
      <c r="M49" s="62"/>
      <c r="N49" s="62"/>
      <c r="O49" s="63"/>
      <c r="P49" s="64"/>
      <c r="Q49" s="64"/>
      <c r="R49" s="64"/>
      <c r="S49" s="64"/>
      <c r="T49" s="64"/>
      <c r="U49" s="63"/>
      <c r="V49" s="64"/>
      <c r="W49" s="64"/>
      <c r="X49" s="64"/>
      <c r="Y49" s="64"/>
      <c r="Z49" s="64"/>
      <c r="AA49" s="64"/>
      <c r="AB49" s="63"/>
      <c r="AC49" s="64"/>
      <c r="AD49" s="64"/>
      <c r="AE49" s="64"/>
      <c r="AF49" s="64"/>
      <c r="AG49" s="64"/>
      <c r="AH49" s="64"/>
      <c r="AI49" s="64"/>
      <c r="AJ49" s="63"/>
      <c r="AK49" s="63"/>
      <c r="AL49" s="63"/>
      <c r="AM49" s="63"/>
      <c r="AN49" s="63"/>
      <c r="AO49" s="64"/>
      <c r="AP49" s="64"/>
      <c r="AQ49" s="64"/>
      <c r="AR49" s="64"/>
      <c r="AS49" s="64"/>
      <c r="AT49" s="64"/>
      <c r="AU49" s="63"/>
    </row>
    <row r="50" spans="1:47" x14ac:dyDescent="0.25">
      <c r="C50" s="8" t="s">
        <v>0</v>
      </c>
      <c r="D50" s="9"/>
      <c r="E50" s="9" t="s">
        <v>660</v>
      </c>
    </row>
    <row r="51" spans="1:47" x14ac:dyDescent="0.25">
      <c r="C51" s="8">
        <v>1</v>
      </c>
      <c r="E51" s="8" t="s">
        <v>661</v>
      </c>
    </row>
    <row r="52" spans="1:47" x14ac:dyDescent="0.25">
      <c r="C52" s="8">
        <v>2</v>
      </c>
      <c r="E52" s="8" t="s">
        <v>871</v>
      </c>
    </row>
    <row r="53" spans="1:47" x14ac:dyDescent="0.25">
      <c r="C53" s="14" t="s">
        <v>357</v>
      </c>
      <c r="E53" s="13" t="s">
        <v>523</v>
      </c>
      <c r="F53" s="13"/>
      <c r="G53" s="13"/>
      <c r="H53" s="12"/>
      <c r="I53" s="7"/>
    </row>
    <row r="54" spans="1:47" x14ac:dyDescent="0.25">
      <c r="C54" s="14" t="s">
        <v>358</v>
      </c>
      <c r="E54" s="15">
        <f>Introduction!B23</f>
        <v>44539</v>
      </c>
      <c r="F54" s="15"/>
      <c r="G54" s="15"/>
    </row>
    <row r="55" spans="1:47" x14ac:dyDescent="0.25">
      <c r="C55" s="14" t="s">
        <v>359</v>
      </c>
      <c r="E55" s="13" t="s">
        <v>681</v>
      </c>
      <c r="F55" s="13"/>
      <c r="G55" s="156" t="s">
        <v>682</v>
      </c>
    </row>
    <row r="56" spans="1:47" x14ac:dyDescent="0.25">
      <c r="E56" s="156" t="s">
        <v>675</v>
      </c>
    </row>
  </sheetData>
  <phoneticPr fontId="0" type="noConversion"/>
  <dataValidations count="1">
    <dataValidation type="list" allowBlank="1" showInputMessage="1" showErrorMessage="1" sqref="B5" xr:uid="{B1786BE6-FFEF-477E-A4E2-4F5AE5CAE4A3}">
      <formula1>Dropdown_Geography</formula1>
    </dataValidation>
  </dataValidations>
  <hyperlinks>
    <hyperlink ref="E56" r:id="rId1" display="www.england.nhs.uk/statistics/statistical-work-areas/nhs-111-minimum-data-set" xr:uid="{00000000-0004-0000-0100-000000000000}"/>
    <hyperlink ref="G55" r:id="rId2" display="i.kay@nhs.net" xr:uid="{00000000-0004-0000-0100-000001000000}"/>
  </hyperlinks>
  <pageMargins left="0.70866141732283472" right="0.70866141732283472" top="0.74803149606299213" bottom="0.74803149606299213" header="0.31496062992125984" footer="0.31496062992125984"/>
  <pageSetup paperSize="9" orientation="landscape" r:id="rId3"/>
  <headerFooter>
    <oddFooter>&amp;CPage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A2892-887D-4C9A-A970-2AD57180EB75}">
  <dimension ref="A1:M197"/>
  <sheetViews>
    <sheetView workbookViewId="0">
      <pane ySplit="2" topLeftCell="A3" activePane="bottomLeft" state="frozen"/>
      <selection pane="bottomLeft" activeCell="A3" sqref="A3"/>
    </sheetView>
  </sheetViews>
  <sheetFormatPr defaultColWidth="0" defaultRowHeight="13.2" customHeight="1" zeroHeight="1" x14ac:dyDescent="0.25"/>
  <cols>
    <col min="1" max="1" width="17.77734375" style="158" customWidth="1"/>
    <col min="2" max="2" width="8.5546875" style="158" customWidth="1"/>
    <col min="3" max="3" width="55.21875" style="158" bestFit="1" customWidth="1"/>
    <col min="4" max="4" width="21.44140625" style="158" bestFit="1" customWidth="1"/>
    <col min="5" max="5" width="13.21875" style="158" customWidth="1"/>
    <col min="6" max="6" width="40.5546875" style="158" customWidth="1"/>
    <col min="7" max="7" width="52.5546875" style="158" customWidth="1"/>
    <col min="8" max="8" width="26.5546875" style="158" customWidth="1"/>
    <col min="9" max="9" width="52.5546875" style="158" customWidth="1"/>
    <col min="10" max="10" width="20.88671875" style="158" customWidth="1"/>
    <col min="11" max="11" width="63.21875" style="158" bestFit="1" customWidth="1"/>
    <col min="12" max="12" width="11.77734375" style="158" customWidth="1"/>
    <col min="13" max="13" width="14.77734375" style="158" bestFit="1" customWidth="1"/>
    <col min="14" max="16384" width="9.21875" style="158" hidden="1"/>
  </cols>
  <sheetData>
    <row r="1" spans="1:13" x14ac:dyDescent="0.25">
      <c r="A1" s="157" t="s">
        <v>858</v>
      </c>
      <c r="B1" s="157"/>
      <c r="C1" s="157"/>
    </row>
    <row r="2" spans="1:13" s="160" customFormat="1" ht="39.6" x14ac:dyDescent="0.25">
      <c r="A2" s="159" t="s">
        <v>859</v>
      </c>
      <c r="B2" s="159" t="s">
        <v>5</v>
      </c>
      <c r="C2" s="159" t="s">
        <v>6</v>
      </c>
      <c r="D2" s="159" t="s">
        <v>2</v>
      </c>
      <c r="E2" s="159" t="s">
        <v>860</v>
      </c>
      <c r="F2" s="159" t="s">
        <v>861</v>
      </c>
      <c r="G2" s="159" t="s">
        <v>872</v>
      </c>
      <c r="H2" s="159" t="s">
        <v>862</v>
      </c>
      <c r="I2" s="159" t="s">
        <v>873</v>
      </c>
      <c r="J2" s="159" t="s">
        <v>874</v>
      </c>
      <c r="K2" s="159" t="s">
        <v>863</v>
      </c>
      <c r="L2" s="159" t="s">
        <v>864</v>
      </c>
      <c r="M2" s="159" t="s">
        <v>865</v>
      </c>
    </row>
    <row r="3" spans="1:13" x14ac:dyDescent="0.25">
      <c r="A3" s="149" t="s">
        <v>596</v>
      </c>
      <c r="B3" s="149" t="s">
        <v>597</v>
      </c>
      <c r="C3" s="149" t="s">
        <v>598</v>
      </c>
      <c r="D3" s="149" t="s">
        <v>547</v>
      </c>
      <c r="E3" s="149" t="s">
        <v>10</v>
      </c>
      <c r="F3" s="149" t="s">
        <v>11</v>
      </c>
      <c r="G3" s="149" t="s">
        <v>12</v>
      </c>
      <c r="H3" s="149" t="s">
        <v>345</v>
      </c>
      <c r="I3" s="149" t="s">
        <v>12</v>
      </c>
      <c r="J3" s="149" t="s">
        <v>345</v>
      </c>
      <c r="K3" s="149" t="s">
        <v>683</v>
      </c>
      <c r="L3" s="149" t="s">
        <v>684</v>
      </c>
      <c r="M3" s="149" t="s">
        <v>685</v>
      </c>
    </row>
    <row r="4" spans="1:13" x14ac:dyDescent="0.25">
      <c r="A4" s="149" t="s">
        <v>19</v>
      </c>
      <c r="B4" s="149" t="s">
        <v>20</v>
      </c>
      <c r="C4" s="149" t="s">
        <v>21</v>
      </c>
      <c r="D4" s="149" t="s">
        <v>547</v>
      </c>
      <c r="E4" s="149" t="s">
        <v>10</v>
      </c>
      <c r="F4" s="149" t="s">
        <v>11</v>
      </c>
      <c r="G4" s="149" t="s">
        <v>12</v>
      </c>
      <c r="H4" s="149" t="s">
        <v>345</v>
      </c>
      <c r="I4" s="149" t="s">
        <v>12</v>
      </c>
      <c r="J4" s="149" t="s">
        <v>345</v>
      </c>
      <c r="K4" s="149" t="s">
        <v>683</v>
      </c>
      <c r="L4" s="149" t="s">
        <v>684</v>
      </c>
      <c r="M4" s="149" t="s">
        <v>685</v>
      </c>
    </row>
    <row r="5" spans="1:13" x14ac:dyDescent="0.25">
      <c r="A5" s="149" t="s">
        <v>22</v>
      </c>
      <c r="B5" s="149" t="s">
        <v>23</v>
      </c>
      <c r="C5" s="149" t="s">
        <v>24</v>
      </c>
      <c r="D5" s="149" t="s">
        <v>547</v>
      </c>
      <c r="E5" s="149" t="s">
        <v>10</v>
      </c>
      <c r="F5" s="149" t="s">
        <v>11</v>
      </c>
      <c r="G5" s="149" t="s">
        <v>12</v>
      </c>
      <c r="H5" s="149" t="s">
        <v>345</v>
      </c>
      <c r="I5" s="149" t="s">
        <v>12</v>
      </c>
      <c r="J5" s="149" t="s">
        <v>345</v>
      </c>
      <c r="K5" s="149" t="s">
        <v>683</v>
      </c>
      <c r="L5" s="149" t="s">
        <v>684</v>
      </c>
      <c r="M5" s="149" t="s">
        <v>685</v>
      </c>
    </row>
    <row r="6" spans="1:13" x14ac:dyDescent="0.25">
      <c r="A6" s="149" t="s">
        <v>7</v>
      </c>
      <c r="B6" s="149" t="s">
        <v>8</v>
      </c>
      <c r="C6" s="149" t="s">
        <v>9</v>
      </c>
      <c r="D6" s="149" t="s">
        <v>547</v>
      </c>
      <c r="E6" s="149" t="s">
        <v>10</v>
      </c>
      <c r="F6" s="149" t="s">
        <v>11</v>
      </c>
      <c r="G6" s="149" t="s">
        <v>12</v>
      </c>
      <c r="H6" s="149" t="s">
        <v>345</v>
      </c>
      <c r="I6" s="149" t="s">
        <v>12</v>
      </c>
      <c r="J6" s="149" t="s">
        <v>345</v>
      </c>
      <c r="K6" s="149" t="s">
        <v>683</v>
      </c>
      <c r="L6" s="149" t="s">
        <v>684</v>
      </c>
      <c r="M6" s="149" t="s">
        <v>685</v>
      </c>
    </row>
    <row r="7" spans="1:13" x14ac:dyDescent="0.25">
      <c r="A7" s="149" t="s">
        <v>13</v>
      </c>
      <c r="B7" s="149" t="s">
        <v>14</v>
      </c>
      <c r="C7" s="149" t="s">
        <v>15</v>
      </c>
      <c r="D7" s="149" t="s">
        <v>547</v>
      </c>
      <c r="E7" s="149" t="s">
        <v>10</v>
      </c>
      <c r="F7" s="149" t="s">
        <v>11</v>
      </c>
      <c r="G7" s="149" t="s">
        <v>12</v>
      </c>
      <c r="H7" s="149" t="s">
        <v>345</v>
      </c>
      <c r="I7" s="149" t="s">
        <v>12</v>
      </c>
      <c r="J7" s="149" t="s">
        <v>345</v>
      </c>
      <c r="K7" s="149" t="s">
        <v>683</v>
      </c>
      <c r="L7" s="149" t="s">
        <v>684</v>
      </c>
      <c r="M7" s="149" t="s">
        <v>685</v>
      </c>
    </row>
    <row r="8" spans="1:13" x14ac:dyDescent="0.25">
      <c r="A8" s="149" t="s">
        <v>16</v>
      </c>
      <c r="B8" s="149" t="s">
        <v>17</v>
      </c>
      <c r="C8" s="149" t="s">
        <v>18</v>
      </c>
      <c r="D8" s="149" t="s">
        <v>547</v>
      </c>
      <c r="E8" s="149" t="s">
        <v>10</v>
      </c>
      <c r="F8" s="149" t="s">
        <v>11</v>
      </c>
      <c r="G8" s="149" t="s">
        <v>12</v>
      </c>
      <c r="H8" s="149" t="s">
        <v>345</v>
      </c>
      <c r="I8" s="149" t="s">
        <v>12</v>
      </c>
      <c r="J8" s="149" t="s">
        <v>345</v>
      </c>
      <c r="K8" s="149" t="s">
        <v>683</v>
      </c>
      <c r="L8" s="149" t="s">
        <v>684</v>
      </c>
      <c r="M8" s="149" t="s">
        <v>685</v>
      </c>
    </row>
    <row r="9" spans="1:13" x14ac:dyDescent="0.25">
      <c r="A9" s="149" t="s">
        <v>599</v>
      </c>
      <c r="B9" s="149" t="s">
        <v>600</v>
      </c>
      <c r="C9" s="149" t="s">
        <v>601</v>
      </c>
      <c r="D9" s="149" t="s">
        <v>547</v>
      </c>
      <c r="E9" s="149" t="s">
        <v>10</v>
      </c>
      <c r="F9" s="149" t="s">
        <v>11</v>
      </c>
      <c r="G9" s="149" t="s">
        <v>12</v>
      </c>
      <c r="H9" s="149" t="s">
        <v>345</v>
      </c>
      <c r="I9" s="149" t="s">
        <v>12</v>
      </c>
      <c r="J9" s="149" t="s">
        <v>345</v>
      </c>
      <c r="K9" s="149" t="s">
        <v>683</v>
      </c>
      <c r="L9" s="149" t="s">
        <v>684</v>
      </c>
      <c r="M9" s="149" t="s">
        <v>685</v>
      </c>
    </row>
    <row r="10" spans="1:13" x14ac:dyDescent="0.25">
      <c r="A10" s="149" t="s">
        <v>686</v>
      </c>
      <c r="B10" s="149" t="s">
        <v>687</v>
      </c>
      <c r="C10" s="149" t="s">
        <v>688</v>
      </c>
      <c r="D10" s="149" t="s">
        <v>457</v>
      </c>
      <c r="E10" s="149" t="s">
        <v>32</v>
      </c>
      <c r="F10" s="149" t="s">
        <v>33</v>
      </c>
      <c r="G10" s="149" t="s">
        <v>1</v>
      </c>
      <c r="H10" s="149" t="s">
        <v>355</v>
      </c>
      <c r="I10" s="149" t="s">
        <v>1</v>
      </c>
      <c r="J10" s="149" t="s">
        <v>355</v>
      </c>
      <c r="K10" s="149" t="s">
        <v>689</v>
      </c>
      <c r="L10" s="149" t="s">
        <v>690</v>
      </c>
      <c r="M10" s="149" t="s">
        <v>691</v>
      </c>
    </row>
    <row r="11" spans="1:13" x14ac:dyDescent="0.25">
      <c r="A11" s="149" t="s">
        <v>686</v>
      </c>
      <c r="B11" s="149" t="s">
        <v>687</v>
      </c>
      <c r="C11" s="149" t="s">
        <v>688</v>
      </c>
      <c r="D11" s="149" t="s">
        <v>457</v>
      </c>
      <c r="E11" s="149" t="s">
        <v>532</v>
      </c>
      <c r="F11" s="149" t="s">
        <v>531</v>
      </c>
      <c r="G11" s="149" t="s">
        <v>54</v>
      </c>
      <c r="H11" s="149" t="s">
        <v>354</v>
      </c>
      <c r="I11" s="149" t="s">
        <v>54</v>
      </c>
      <c r="J11" s="149" t="s">
        <v>354</v>
      </c>
      <c r="K11" s="149" t="s">
        <v>689</v>
      </c>
      <c r="L11" s="149" t="s">
        <v>690</v>
      </c>
      <c r="M11" s="149" t="s">
        <v>691</v>
      </c>
    </row>
    <row r="12" spans="1:13" x14ac:dyDescent="0.25">
      <c r="A12" s="149" t="s">
        <v>40</v>
      </c>
      <c r="B12" s="149" t="s">
        <v>41</v>
      </c>
      <c r="C12" s="149" t="s">
        <v>42</v>
      </c>
      <c r="D12" s="149" t="s">
        <v>529</v>
      </c>
      <c r="E12" s="149" t="s">
        <v>43</v>
      </c>
      <c r="F12" s="149" t="s">
        <v>44</v>
      </c>
      <c r="G12" s="149" t="s">
        <v>45</v>
      </c>
      <c r="H12" s="149" t="s">
        <v>348</v>
      </c>
      <c r="I12" s="149" t="s">
        <v>45</v>
      </c>
      <c r="J12" s="149" t="s">
        <v>348</v>
      </c>
      <c r="K12" s="149" t="s">
        <v>692</v>
      </c>
      <c r="L12" s="149" t="s">
        <v>693</v>
      </c>
      <c r="M12" s="149" t="s">
        <v>694</v>
      </c>
    </row>
    <row r="13" spans="1:13" x14ac:dyDescent="0.25">
      <c r="A13" s="149" t="s">
        <v>46</v>
      </c>
      <c r="B13" s="149" t="s">
        <v>47</v>
      </c>
      <c r="C13" s="149" t="s">
        <v>48</v>
      </c>
      <c r="D13" s="149" t="s">
        <v>529</v>
      </c>
      <c r="E13" s="149" t="s">
        <v>43</v>
      </c>
      <c r="F13" s="149" t="s">
        <v>44</v>
      </c>
      <c r="G13" s="149" t="s">
        <v>45</v>
      </c>
      <c r="H13" s="149" t="s">
        <v>348</v>
      </c>
      <c r="I13" s="149" t="s">
        <v>45</v>
      </c>
      <c r="J13" s="149" t="s">
        <v>348</v>
      </c>
      <c r="K13" s="149" t="s">
        <v>692</v>
      </c>
      <c r="L13" s="149" t="s">
        <v>693</v>
      </c>
      <c r="M13" s="149" t="s">
        <v>694</v>
      </c>
    </row>
    <row r="14" spans="1:13" x14ac:dyDescent="0.25">
      <c r="A14" s="149" t="s">
        <v>89</v>
      </c>
      <c r="B14" s="149" t="s">
        <v>90</v>
      </c>
      <c r="C14" s="149" t="s">
        <v>91</v>
      </c>
      <c r="D14" s="149" t="s">
        <v>529</v>
      </c>
      <c r="E14" s="149" t="s">
        <v>92</v>
      </c>
      <c r="F14" s="149" t="s">
        <v>93</v>
      </c>
      <c r="G14" s="149" t="s">
        <v>45</v>
      </c>
      <c r="H14" s="149" t="s">
        <v>348</v>
      </c>
      <c r="I14" s="149" t="s">
        <v>45</v>
      </c>
      <c r="J14" s="149" t="s">
        <v>348</v>
      </c>
      <c r="K14" s="149" t="s">
        <v>695</v>
      </c>
      <c r="L14" s="149" t="s">
        <v>696</v>
      </c>
      <c r="M14" s="149" t="s">
        <v>697</v>
      </c>
    </row>
    <row r="15" spans="1:13" x14ac:dyDescent="0.25">
      <c r="A15" s="149" t="s">
        <v>608</v>
      </c>
      <c r="B15" s="149" t="s">
        <v>609</v>
      </c>
      <c r="C15" s="149" t="s">
        <v>610</v>
      </c>
      <c r="D15" s="149" t="s">
        <v>524</v>
      </c>
      <c r="E15" s="149" t="s">
        <v>94</v>
      </c>
      <c r="F15" s="149" t="s">
        <v>95</v>
      </c>
      <c r="G15" s="149" t="s">
        <v>27</v>
      </c>
      <c r="H15" s="149" t="s">
        <v>308</v>
      </c>
      <c r="I15" s="149" t="s">
        <v>27</v>
      </c>
      <c r="J15" s="149" t="s">
        <v>308</v>
      </c>
      <c r="K15" s="149" t="s">
        <v>698</v>
      </c>
      <c r="L15" s="149" t="s">
        <v>699</v>
      </c>
      <c r="M15" s="149" t="s">
        <v>700</v>
      </c>
    </row>
    <row r="16" spans="1:13" x14ac:dyDescent="0.25">
      <c r="A16" s="149" t="s">
        <v>701</v>
      </c>
      <c r="B16" s="149" t="s">
        <v>702</v>
      </c>
      <c r="C16" s="149" t="s">
        <v>703</v>
      </c>
      <c r="D16" s="149" t="s">
        <v>529</v>
      </c>
      <c r="E16" s="149" t="s">
        <v>96</v>
      </c>
      <c r="F16" s="149" t="s">
        <v>97</v>
      </c>
      <c r="G16" s="149" t="s">
        <v>27</v>
      </c>
      <c r="H16" s="149" t="s">
        <v>308</v>
      </c>
      <c r="I16" s="149" t="s">
        <v>27</v>
      </c>
      <c r="J16" s="149" t="s">
        <v>308</v>
      </c>
      <c r="K16" s="149" t="s">
        <v>704</v>
      </c>
      <c r="L16" s="149" t="s">
        <v>705</v>
      </c>
      <c r="M16" s="149" t="s">
        <v>706</v>
      </c>
    </row>
    <row r="17" spans="1:13" x14ac:dyDescent="0.25">
      <c r="A17" s="149" t="s">
        <v>701</v>
      </c>
      <c r="B17" s="149" t="s">
        <v>702</v>
      </c>
      <c r="C17" s="149" t="s">
        <v>703</v>
      </c>
      <c r="D17" s="149" t="s">
        <v>529</v>
      </c>
      <c r="E17" s="149" t="s">
        <v>304</v>
      </c>
      <c r="F17" s="149" t="s">
        <v>305</v>
      </c>
      <c r="G17" s="149" t="s">
        <v>45</v>
      </c>
      <c r="H17" s="149" t="s">
        <v>348</v>
      </c>
      <c r="I17" s="149" t="s">
        <v>45</v>
      </c>
      <c r="J17" s="149" t="s">
        <v>348</v>
      </c>
      <c r="K17" s="149" t="s">
        <v>704</v>
      </c>
      <c r="L17" s="149" t="s">
        <v>705</v>
      </c>
      <c r="M17" s="149" t="s">
        <v>706</v>
      </c>
    </row>
    <row r="18" spans="1:13" x14ac:dyDescent="0.25">
      <c r="A18" s="149" t="s">
        <v>611</v>
      </c>
      <c r="B18" s="149" t="s">
        <v>612</v>
      </c>
      <c r="C18" s="149" t="s">
        <v>613</v>
      </c>
      <c r="D18" s="149" t="s">
        <v>34</v>
      </c>
      <c r="E18" s="149" t="s">
        <v>113</v>
      </c>
      <c r="F18" s="149" t="s">
        <v>114</v>
      </c>
      <c r="G18" s="149" t="s">
        <v>37</v>
      </c>
      <c r="H18" s="149" t="s">
        <v>351</v>
      </c>
      <c r="I18" s="149" t="s">
        <v>37</v>
      </c>
      <c r="J18" s="149" t="s">
        <v>351</v>
      </c>
      <c r="K18" s="149" t="s">
        <v>707</v>
      </c>
      <c r="L18" s="149" t="s">
        <v>708</v>
      </c>
      <c r="M18" s="149" t="s">
        <v>709</v>
      </c>
    </row>
    <row r="19" spans="1:13" x14ac:dyDescent="0.25">
      <c r="A19" s="149" t="s">
        <v>614</v>
      </c>
      <c r="B19" s="149" t="s">
        <v>615</v>
      </c>
      <c r="C19" s="149" t="s">
        <v>616</v>
      </c>
      <c r="D19" s="149" t="s">
        <v>34</v>
      </c>
      <c r="E19" s="149" t="s">
        <v>117</v>
      </c>
      <c r="F19" s="149" t="s">
        <v>118</v>
      </c>
      <c r="G19" s="149" t="s">
        <v>119</v>
      </c>
      <c r="H19" s="149" t="s">
        <v>352</v>
      </c>
      <c r="I19" s="149" t="s">
        <v>119</v>
      </c>
      <c r="J19" s="149" t="s">
        <v>352</v>
      </c>
      <c r="K19" s="149" t="s">
        <v>710</v>
      </c>
      <c r="L19" s="149" t="s">
        <v>711</v>
      </c>
      <c r="M19" s="149" t="s">
        <v>712</v>
      </c>
    </row>
    <row r="20" spans="1:13" x14ac:dyDescent="0.25">
      <c r="A20" s="149" t="s">
        <v>189</v>
      </c>
      <c r="B20" s="149" t="s">
        <v>190</v>
      </c>
      <c r="C20" s="149" t="s">
        <v>191</v>
      </c>
      <c r="D20" s="149" t="s">
        <v>494</v>
      </c>
      <c r="E20" s="149" t="s">
        <v>192</v>
      </c>
      <c r="F20" s="149" t="s">
        <v>193</v>
      </c>
      <c r="G20" s="149" t="s">
        <v>367</v>
      </c>
      <c r="H20" s="149" t="s">
        <v>367</v>
      </c>
      <c r="I20" s="149" t="s">
        <v>367</v>
      </c>
      <c r="J20" s="149" t="s">
        <v>367</v>
      </c>
      <c r="K20" s="149" t="s">
        <v>713</v>
      </c>
      <c r="L20" s="149" t="s">
        <v>714</v>
      </c>
      <c r="M20" s="149" t="s">
        <v>715</v>
      </c>
    </row>
    <row r="21" spans="1:13" x14ac:dyDescent="0.25">
      <c r="A21" s="149" t="s">
        <v>197</v>
      </c>
      <c r="B21" s="149" t="s">
        <v>198</v>
      </c>
      <c r="C21" s="149" t="s">
        <v>199</v>
      </c>
      <c r="D21" s="149" t="s">
        <v>524</v>
      </c>
      <c r="E21" s="149" t="s">
        <v>200</v>
      </c>
      <c r="F21" s="149" t="s">
        <v>201</v>
      </c>
      <c r="G21" s="149" t="s">
        <v>367</v>
      </c>
      <c r="H21" s="149" t="s">
        <v>367</v>
      </c>
      <c r="I21" s="149" t="s">
        <v>367</v>
      </c>
      <c r="J21" s="149" t="s">
        <v>367</v>
      </c>
      <c r="K21" s="149" t="s">
        <v>716</v>
      </c>
      <c r="L21" s="149" t="s">
        <v>717</v>
      </c>
      <c r="M21" s="149" t="s">
        <v>718</v>
      </c>
    </row>
    <row r="22" spans="1:13" x14ac:dyDescent="0.25">
      <c r="A22" s="149" t="s">
        <v>202</v>
      </c>
      <c r="B22" s="149" t="s">
        <v>203</v>
      </c>
      <c r="C22" s="149" t="s">
        <v>204</v>
      </c>
      <c r="D22" s="149" t="s">
        <v>524</v>
      </c>
      <c r="E22" s="149" t="s">
        <v>200</v>
      </c>
      <c r="F22" s="149" t="s">
        <v>201</v>
      </c>
      <c r="G22" s="149" t="s">
        <v>367</v>
      </c>
      <c r="H22" s="149" t="s">
        <v>367</v>
      </c>
      <c r="I22" s="149" t="s">
        <v>367</v>
      </c>
      <c r="J22" s="149" t="s">
        <v>367</v>
      </c>
      <c r="K22" s="149" t="s">
        <v>716</v>
      </c>
      <c r="L22" s="149" t="s">
        <v>717</v>
      </c>
      <c r="M22" s="149" t="s">
        <v>718</v>
      </c>
    </row>
    <row r="23" spans="1:13" x14ac:dyDescent="0.25">
      <c r="A23" s="149" t="s">
        <v>205</v>
      </c>
      <c r="B23" s="149" t="s">
        <v>206</v>
      </c>
      <c r="C23" s="149" t="s">
        <v>207</v>
      </c>
      <c r="D23" s="149" t="s">
        <v>524</v>
      </c>
      <c r="E23" s="149" t="s">
        <v>200</v>
      </c>
      <c r="F23" s="149" t="s">
        <v>201</v>
      </c>
      <c r="G23" s="149" t="s">
        <v>367</v>
      </c>
      <c r="H23" s="149" t="s">
        <v>367</v>
      </c>
      <c r="I23" s="149" t="s">
        <v>367</v>
      </c>
      <c r="J23" s="149" t="s">
        <v>367</v>
      </c>
      <c r="K23" s="149" t="s">
        <v>716</v>
      </c>
      <c r="L23" s="149" t="s">
        <v>717</v>
      </c>
      <c r="M23" s="149" t="s">
        <v>718</v>
      </c>
    </row>
    <row r="24" spans="1:13" x14ac:dyDescent="0.25">
      <c r="A24" s="149" t="s">
        <v>208</v>
      </c>
      <c r="B24" s="149" t="s">
        <v>209</v>
      </c>
      <c r="C24" s="149" t="s">
        <v>210</v>
      </c>
      <c r="D24" s="149" t="s">
        <v>524</v>
      </c>
      <c r="E24" s="149" t="s">
        <v>200</v>
      </c>
      <c r="F24" s="149" t="s">
        <v>201</v>
      </c>
      <c r="G24" s="149" t="s">
        <v>367</v>
      </c>
      <c r="H24" s="149" t="s">
        <v>367</v>
      </c>
      <c r="I24" s="149" t="s">
        <v>367</v>
      </c>
      <c r="J24" s="149" t="s">
        <v>367</v>
      </c>
      <c r="K24" s="149" t="s">
        <v>716</v>
      </c>
      <c r="L24" s="149" t="s">
        <v>717</v>
      </c>
      <c r="M24" s="149" t="s">
        <v>718</v>
      </c>
    </row>
    <row r="25" spans="1:13" x14ac:dyDescent="0.25">
      <c r="A25" s="149" t="s">
        <v>211</v>
      </c>
      <c r="B25" s="149" t="s">
        <v>212</v>
      </c>
      <c r="C25" s="149" t="s">
        <v>213</v>
      </c>
      <c r="D25" s="149" t="s">
        <v>524</v>
      </c>
      <c r="E25" s="149" t="s">
        <v>200</v>
      </c>
      <c r="F25" s="149" t="s">
        <v>201</v>
      </c>
      <c r="G25" s="149" t="s">
        <v>367</v>
      </c>
      <c r="H25" s="149" t="s">
        <v>367</v>
      </c>
      <c r="I25" s="149" t="s">
        <v>367</v>
      </c>
      <c r="J25" s="149" t="s">
        <v>367</v>
      </c>
      <c r="K25" s="149" t="s">
        <v>716</v>
      </c>
      <c r="L25" s="149" t="s">
        <v>717</v>
      </c>
      <c r="M25" s="149" t="s">
        <v>718</v>
      </c>
    </row>
    <row r="26" spans="1:13" x14ac:dyDescent="0.25">
      <c r="A26" s="149" t="s">
        <v>214</v>
      </c>
      <c r="B26" s="149" t="s">
        <v>215</v>
      </c>
      <c r="C26" s="149" t="s">
        <v>719</v>
      </c>
      <c r="D26" s="149" t="s">
        <v>524</v>
      </c>
      <c r="E26" s="149" t="s">
        <v>200</v>
      </c>
      <c r="F26" s="149" t="s">
        <v>201</v>
      </c>
      <c r="G26" s="149" t="s">
        <v>367</v>
      </c>
      <c r="H26" s="149" t="s">
        <v>367</v>
      </c>
      <c r="I26" s="149" t="s">
        <v>367</v>
      </c>
      <c r="J26" s="149" t="s">
        <v>367</v>
      </c>
      <c r="K26" s="149" t="s">
        <v>716</v>
      </c>
      <c r="L26" s="149" t="s">
        <v>717</v>
      </c>
      <c r="M26" s="149" t="s">
        <v>718</v>
      </c>
    </row>
    <row r="27" spans="1:13" x14ac:dyDescent="0.25">
      <c r="A27" s="149" t="s">
        <v>629</v>
      </c>
      <c r="B27" s="149" t="s">
        <v>630</v>
      </c>
      <c r="C27" s="149" t="s">
        <v>631</v>
      </c>
      <c r="D27" s="149" t="s">
        <v>34</v>
      </c>
      <c r="E27" s="149" t="s">
        <v>296</v>
      </c>
      <c r="F27" s="149" t="s">
        <v>297</v>
      </c>
      <c r="G27" s="149" t="s">
        <v>367</v>
      </c>
      <c r="H27" s="149" t="s">
        <v>367</v>
      </c>
      <c r="I27" s="149" t="s">
        <v>367</v>
      </c>
      <c r="J27" s="149" t="s">
        <v>367</v>
      </c>
      <c r="K27" s="149" t="s">
        <v>720</v>
      </c>
      <c r="L27" s="149" t="s">
        <v>721</v>
      </c>
      <c r="M27" s="149" t="s">
        <v>722</v>
      </c>
    </row>
    <row r="28" spans="1:13" x14ac:dyDescent="0.25">
      <c r="A28" s="149" t="s">
        <v>632</v>
      </c>
      <c r="B28" s="149" t="s">
        <v>633</v>
      </c>
      <c r="C28" s="149" t="s">
        <v>634</v>
      </c>
      <c r="D28" s="149" t="s">
        <v>529</v>
      </c>
      <c r="E28" s="149" t="s">
        <v>306</v>
      </c>
      <c r="F28" s="149" t="s">
        <v>307</v>
      </c>
      <c r="G28" s="149" t="s">
        <v>68</v>
      </c>
      <c r="H28" s="149" t="s">
        <v>349</v>
      </c>
      <c r="I28" s="149" t="s">
        <v>68</v>
      </c>
      <c r="J28" s="149" t="s">
        <v>349</v>
      </c>
      <c r="K28" s="149" t="s">
        <v>723</v>
      </c>
      <c r="L28" s="149" t="s">
        <v>724</v>
      </c>
      <c r="M28" s="149" t="s">
        <v>725</v>
      </c>
    </row>
    <row r="29" spans="1:13" x14ac:dyDescent="0.25">
      <c r="A29" s="149" t="s">
        <v>552</v>
      </c>
      <c r="B29" s="149" t="s">
        <v>553</v>
      </c>
      <c r="C29" s="149" t="s">
        <v>554</v>
      </c>
      <c r="D29" s="149" t="s">
        <v>457</v>
      </c>
      <c r="E29" s="149" t="s">
        <v>458</v>
      </c>
      <c r="F29" s="149" t="s">
        <v>459</v>
      </c>
      <c r="G29" s="149" t="s">
        <v>54</v>
      </c>
      <c r="H29" s="149" t="s">
        <v>354</v>
      </c>
      <c r="I29" s="149" t="s">
        <v>54</v>
      </c>
      <c r="J29" s="149" t="s">
        <v>354</v>
      </c>
      <c r="K29" s="149" t="s">
        <v>726</v>
      </c>
      <c r="L29" s="149" t="s">
        <v>727</v>
      </c>
      <c r="M29" s="149" t="s">
        <v>728</v>
      </c>
    </row>
    <row r="30" spans="1:13" x14ac:dyDescent="0.25">
      <c r="A30" s="149" t="s">
        <v>558</v>
      </c>
      <c r="B30" s="149" t="s">
        <v>559</v>
      </c>
      <c r="C30" s="149" t="s">
        <v>560</v>
      </c>
      <c r="D30" s="149" t="s">
        <v>457</v>
      </c>
      <c r="E30" s="149" t="s">
        <v>458</v>
      </c>
      <c r="F30" s="149" t="s">
        <v>459</v>
      </c>
      <c r="G30" s="149" t="s">
        <v>54</v>
      </c>
      <c r="H30" s="149" t="s">
        <v>354</v>
      </c>
      <c r="I30" s="149" t="s">
        <v>54</v>
      </c>
      <c r="J30" s="149" t="s">
        <v>354</v>
      </c>
      <c r="K30" s="149" t="s">
        <v>726</v>
      </c>
      <c r="L30" s="149" t="s">
        <v>727</v>
      </c>
      <c r="M30" s="149" t="s">
        <v>728</v>
      </c>
    </row>
    <row r="31" spans="1:13" x14ac:dyDescent="0.25">
      <c r="A31" s="149" t="s">
        <v>729</v>
      </c>
      <c r="B31" s="149" t="s">
        <v>730</v>
      </c>
      <c r="C31" s="149" t="s">
        <v>731</v>
      </c>
      <c r="D31" s="149" t="s">
        <v>457</v>
      </c>
      <c r="E31" s="149" t="s">
        <v>458</v>
      </c>
      <c r="F31" s="149" t="s">
        <v>459</v>
      </c>
      <c r="G31" s="149" t="s">
        <v>54</v>
      </c>
      <c r="H31" s="149" t="s">
        <v>354</v>
      </c>
      <c r="I31" s="149" t="s">
        <v>54</v>
      </c>
      <c r="J31" s="149" t="s">
        <v>354</v>
      </c>
      <c r="K31" s="149" t="s">
        <v>732</v>
      </c>
      <c r="L31" s="149" t="s">
        <v>733</v>
      </c>
      <c r="M31" s="149" t="s">
        <v>734</v>
      </c>
    </row>
    <row r="32" spans="1:13" x14ac:dyDescent="0.25">
      <c r="A32" s="149" t="s">
        <v>729</v>
      </c>
      <c r="B32" s="149" t="s">
        <v>730</v>
      </c>
      <c r="C32" s="149" t="s">
        <v>731</v>
      </c>
      <c r="D32" s="149" t="s">
        <v>457</v>
      </c>
      <c r="E32" s="149" t="s">
        <v>532</v>
      </c>
      <c r="F32" s="149" t="s">
        <v>531</v>
      </c>
      <c r="G32" s="149" t="s">
        <v>54</v>
      </c>
      <c r="H32" s="149" t="s">
        <v>354</v>
      </c>
      <c r="I32" s="149" t="s">
        <v>54</v>
      </c>
      <c r="J32" s="149" t="s">
        <v>354</v>
      </c>
      <c r="K32" s="149" t="s">
        <v>732</v>
      </c>
      <c r="L32" s="149" t="s">
        <v>733</v>
      </c>
      <c r="M32" s="149" t="s">
        <v>734</v>
      </c>
    </row>
    <row r="33" spans="1:13" x14ac:dyDescent="0.25">
      <c r="A33" s="149" t="s">
        <v>49</v>
      </c>
      <c r="B33" s="149" t="s">
        <v>50</v>
      </c>
      <c r="C33" s="149" t="s">
        <v>51</v>
      </c>
      <c r="D33" s="149" t="s">
        <v>457</v>
      </c>
      <c r="E33" s="149" t="s">
        <v>458</v>
      </c>
      <c r="F33" s="149" t="s">
        <v>459</v>
      </c>
      <c r="G33" s="149" t="s">
        <v>54</v>
      </c>
      <c r="H33" s="149" t="s">
        <v>354</v>
      </c>
      <c r="I33" s="149" t="s">
        <v>54</v>
      </c>
      <c r="J33" s="149" t="s">
        <v>354</v>
      </c>
      <c r="K33" s="149" t="s">
        <v>726</v>
      </c>
      <c r="L33" s="149" t="s">
        <v>727</v>
      </c>
      <c r="M33" s="149" t="s">
        <v>728</v>
      </c>
    </row>
    <row r="34" spans="1:13" x14ac:dyDescent="0.25">
      <c r="A34" s="149" t="s">
        <v>181</v>
      </c>
      <c r="B34" s="149" t="s">
        <v>182</v>
      </c>
      <c r="C34" s="149" t="s">
        <v>183</v>
      </c>
      <c r="D34" s="149" t="s">
        <v>494</v>
      </c>
      <c r="E34" s="149" t="s">
        <v>496</v>
      </c>
      <c r="F34" s="149" t="s">
        <v>495</v>
      </c>
      <c r="G34" s="149" t="s">
        <v>658</v>
      </c>
      <c r="H34" s="149" t="s">
        <v>657</v>
      </c>
      <c r="I34" s="149" t="s">
        <v>658</v>
      </c>
      <c r="J34" s="149" t="s">
        <v>657</v>
      </c>
      <c r="K34" s="149" t="s">
        <v>735</v>
      </c>
      <c r="L34" s="149" t="s">
        <v>736</v>
      </c>
      <c r="M34" s="149" t="s">
        <v>737</v>
      </c>
    </row>
    <row r="35" spans="1:13" x14ac:dyDescent="0.25">
      <c r="A35" s="149" t="s">
        <v>80</v>
      </c>
      <c r="B35" s="149" t="s">
        <v>81</v>
      </c>
      <c r="C35" s="149" t="s">
        <v>82</v>
      </c>
      <c r="D35" s="149" t="s">
        <v>529</v>
      </c>
      <c r="E35" s="149" t="s">
        <v>498</v>
      </c>
      <c r="F35" s="149" t="s">
        <v>568</v>
      </c>
      <c r="G35" s="149" t="s">
        <v>68</v>
      </c>
      <c r="H35" s="149" t="s">
        <v>349</v>
      </c>
      <c r="I35" s="149" t="s">
        <v>68</v>
      </c>
      <c r="J35" s="149" t="s">
        <v>349</v>
      </c>
      <c r="K35" s="149" t="s">
        <v>738</v>
      </c>
      <c r="L35" s="149" t="s">
        <v>739</v>
      </c>
      <c r="M35" s="149" t="s">
        <v>740</v>
      </c>
    </row>
    <row r="36" spans="1:13" x14ac:dyDescent="0.25">
      <c r="A36" s="149" t="s">
        <v>83</v>
      </c>
      <c r="B36" s="149" t="s">
        <v>84</v>
      </c>
      <c r="C36" s="149" t="s">
        <v>85</v>
      </c>
      <c r="D36" s="149" t="s">
        <v>529</v>
      </c>
      <c r="E36" s="149" t="s">
        <v>498</v>
      </c>
      <c r="F36" s="149" t="s">
        <v>568</v>
      </c>
      <c r="G36" s="149" t="s">
        <v>68</v>
      </c>
      <c r="H36" s="149" t="s">
        <v>349</v>
      </c>
      <c r="I36" s="149" t="s">
        <v>68</v>
      </c>
      <c r="J36" s="149" t="s">
        <v>349</v>
      </c>
      <c r="K36" s="149" t="s">
        <v>738</v>
      </c>
      <c r="L36" s="149" t="s">
        <v>739</v>
      </c>
      <c r="M36" s="149" t="s">
        <v>740</v>
      </c>
    </row>
    <row r="37" spans="1:13" x14ac:dyDescent="0.25">
      <c r="A37" s="149" t="s">
        <v>72</v>
      </c>
      <c r="B37" s="149" t="s">
        <v>73</v>
      </c>
      <c r="C37" s="149" t="s">
        <v>74</v>
      </c>
      <c r="D37" s="149" t="s">
        <v>529</v>
      </c>
      <c r="E37" s="149" t="s">
        <v>498</v>
      </c>
      <c r="F37" s="149" t="s">
        <v>568</v>
      </c>
      <c r="G37" s="149" t="s">
        <v>68</v>
      </c>
      <c r="H37" s="149" t="s">
        <v>349</v>
      </c>
      <c r="I37" s="149" t="s">
        <v>68</v>
      </c>
      <c r="J37" s="149" t="s">
        <v>349</v>
      </c>
      <c r="K37" s="149" t="s">
        <v>738</v>
      </c>
      <c r="L37" s="149" t="s">
        <v>739</v>
      </c>
      <c r="M37" s="149" t="s">
        <v>740</v>
      </c>
    </row>
    <row r="38" spans="1:13" x14ac:dyDescent="0.25">
      <c r="A38" s="149" t="s">
        <v>86</v>
      </c>
      <c r="B38" s="149" t="s">
        <v>87</v>
      </c>
      <c r="C38" s="149" t="s">
        <v>88</v>
      </c>
      <c r="D38" s="149" t="s">
        <v>529</v>
      </c>
      <c r="E38" s="149" t="s">
        <v>498</v>
      </c>
      <c r="F38" s="149" t="s">
        <v>568</v>
      </c>
      <c r="G38" s="149" t="s">
        <v>68</v>
      </c>
      <c r="H38" s="149" t="s">
        <v>349</v>
      </c>
      <c r="I38" s="149" t="s">
        <v>68</v>
      </c>
      <c r="J38" s="149" t="s">
        <v>349</v>
      </c>
      <c r="K38" s="149" t="s">
        <v>738</v>
      </c>
      <c r="L38" s="149" t="s">
        <v>739</v>
      </c>
      <c r="M38" s="149" t="s">
        <v>740</v>
      </c>
    </row>
    <row r="39" spans="1:13" x14ac:dyDescent="0.25">
      <c r="A39" s="149" t="s">
        <v>75</v>
      </c>
      <c r="B39" s="149" t="s">
        <v>76</v>
      </c>
      <c r="C39" s="149" t="s">
        <v>77</v>
      </c>
      <c r="D39" s="149" t="s">
        <v>529</v>
      </c>
      <c r="E39" s="149" t="s">
        <v>498</v>
      </c>
      <c r="F39" s="149" t="s">
        <v>568</v>
      </c>
      <c r="G39" s="149" t="s">
        <v>68</v>
      </c>
      <c r="H39" s="149" t="s">
        <v>349</v>
      </c>
      <c r="I39" s="149" t="s">
        <v>68</v>
      </c>
      <c r="J39" s="149" t="s">
        <v>349</v>
      </c>
      <c r="K39" s="149" t="s">
        <v>738</v>
      </c>
      <c r="L39" s="149" t="s">
        <v>739</v>
      </c>
      <c r="M39" s="149" t="s">
        <v>740</v>
      </c>
    </row>
    <row r="40" spans="1:13" x14ac:dyDescent="0.25">
      <c r="A40" s="149" t="s">
        <v>741</v>
      </c>
      <c r="B40" s="149" t="s">
        <v>742</v>
      </c>
      <c r="C40" s="149" t="s">
        <v>743</v>
      </c>
      <c r="D40" s="149" t="s">
        <v>34</v>
      </c>
      <c r="E40" s="149" t="s">
        <v>511</v>
      </c>
      <c r="F40" s="149" t="s">
        <v>508</v>
      </c>
      <c r="G40" s="149" t="s">
        <v>119</v>
      </c>
      <c r="H40" s="149" t="s">
        <v>352</v>
      </c>
      <c r="I40" s="149" t="s">
        <v>119</v>
      </c>
      <c r="J40" s="149" t="s">
        <v>352</v>
      </c>
      <c r="K40" s="149" t="s">
        <v>744</v>
      </c>
      <c r="L40" s="149" t="s">
        <v>745</v>
      </c>
      <c r="M40" s="149" t="s">
        <v>746</v>
      </c>
    </row>
    <row r="41" spans="1:13" x14ac:dyDescent="0.25">
      <c r="A41" s="149" t="s">
        <v>55</v>
      </c>
      <c r="B41" s="149" t="s">
        <v>56</v>
      </c>
      <c r="C41" s="149" t="s">
        <v>57</v>
      </c>
      <c r="D41" s="149" t="s">
        <v>529</v>
      </c>
      <c r="E41" s="149" t="s">
        <v>512</v>
      </c>
      <c r="F41" s="149" t="s">
        <v>548</v>
      </c>
      <c r="G41" s="149" t="s">
        <v>658</v>
      </c>
      <c r="H41" s="149" t="s">
        <v>657</v>
      </c>
      <c r="I41" s="149" t="s">
        <v>658</v>
      </c>
      <c r="J41" s="149" t="s">
        <v>657</v>
      </c>
      <c r="K41" s="149" t="s">
        <v>747</v>
      </c>
      <c r="L41" s="149" t="s">
        <v>748</v>
      </c>
      <c r="M41" s="149" t="s">
        <v>749</v>
      </c>
    </row>
    <row r="42" spans="1:13" x14ac:dyDescent="0.25">
      <c r="A42" s="149" t="s">
        <v>63</v>
      </c>
      <c r="B42" s="149" t="s">
        <v>64</v>
      </c>
      <c r="C42" s="149" t="s">
        <v>65</v>
      </c>
      <c r="D42" s="149" t="s">
        <v>529</v>
      </c>
      <c r="E42" s="149" t="s">
        <v>512</v>
      </c>
      <c r="F42" s="149" t="s">
        <v>548</v>
      </c>
      <c r="G42" s="149" t="s">
        <v>658</v>
      </c>
      <c r="H42" s="149" t="s">
        <v>657</v>
      </c>
      <c r="I42" s="149" t="s">
        <v>658</v>
      </c>
      <c r="J42" s="149" t="s">
        <v>657</v>
      </c>
      <c r="K42" s="149" t="s">
        <v>747</v>
      </c>
      <c r="L42" s="149" t="s">
        <v>748</v>
      </c>
      <c r="M42" s="149" t="s">
        <v>749</v>
      </c>
    </row>
    <row r="43" spans="1:13" x14ac:dyDescent="0.25">
      <c r="A43" s="149" t="s">
        <v>60</v>
      </c>
      <c r="B43" s="149" t="s">
        <v>61</v>
      </c>
      <c r="C43" s="149" t="s">
        <v>62</v>
      </c>
      <c r="D43" s="149" t="s">
        <v>529</v>
      </c>
      <c r="E43" s="149" t="s">
        <v>512</v>
      </c>
      <c r="F43" s="149" t="s">
        <v>548</v>
      </c>
      <c r="G43" s="149" t="s">
        <v>658</v>
      </c>
      <c r="H43" s="149" t="s">
        <v>657</v>
      </c>
      <c r="I43" s="149" t="s">
        <v>658</v>
      </c>
      <c r="J43" s="149" t="s">
        <v>657</v>
      </c>
      <c r="K43" s="149" t="s">
        <v>747</v>
      </c>
      <c r="L43" s="149" t="s">
        <v>748</v>
      </c>
      <c r="M43" s="149" t="s">
        <v>749</v>
      </c>
    </row>
    <row r="44" spans="1:13" x14ac:dyDescent="0.25">
      <c r="A44" s="149" t="s">
        <v>184</v>
      </c>
      <c r="B44" s="149" t="s">
        <v>185</v>
      </c>
      <c r="C44" s="149" t="s">
        <v>186</v>
      </c>
      <c r="D44" s="149" t="s">
        <v>494</v>
      </c>
      <c r="E44" s="149" t="s">
        <v>569</v>
      </c>
      <c r="F44" s="149" t="s">
        <v>570</v>
      </c>
      <c r="G44" s="149" t="s">
        <v>658</v>
      </c>
      <c r="H44" s="149" t="s">
        <v>657</v>
      </c>
      <c r="I44" s="149" t="s">
        <v>196</v>
      </c>
      <c r="J44" s="149" t="s">
        <v>866</v>
      </c>
      <c r="K44" s="149" t="s">
        <v>750</v>
      </c>
      <c r="L44" s="149" t="s">
        <v>751</v>
      </c>
      <c r="M44" s="149" t="s">
        <v>752</v>
      </c>
    </row>
    <row r="45" spans="1:13" x14ac:dyDescent="0.25">
      <c r="A45" s="149" t="s">
        <v>163</v>
      </c>
      <c r="B45" s="149" t="s">
        <v>164</v>
      </c>
      <c r="C45" s="149" t="s">
        <v>165</v>
      </c>
      <c r="D45" s="149" t="s">
        <v>457</v>
      </c>
      <c r="E45" s="149" t="s">
        <v>532</v>
      </c>
      <c r="F45" s="149" t="s">
        <v>531</v>
      </c>
      <c r="G45" s="149" t="s">
        <v>54</v>
      </c>
      <c r="H45" s="149" t="s">
        <v>354</v>
      </c>
      <c r="I45" s="149" t="s">
        <v>54</v>
      </c>
      <c r="J45" s="149" t="s">
        <v>354</v>
      </c>
      <c r="K45" s="149" t="s">
        <v>689</v>
      </c>
      <c r="L45" s="149" t="s">
        <v>690</v>
      </c>
      <c r="M45" s="149" t="s">
        <v>691</v>
      </c>
    </row>
    <row r="46" spans="1:13" x14ac:dyDescent="0.25">
      <c r="A46" s="149" t="s">
        <v>644</v>
      </c>
      <c r="B46" s="149" t="s">
        <v>645</v>
      </c>
      <c r="C46" s="149" t="s">
        <v>646</v>
      </c>
      <c r="D46" s="149" t="s">
        <v>457</v>
      </c>
      <c r="E46" s="149" t="s">
        <v>534</v>
      </c>
      <c r="F46" s="149" t="s">
        <v>533</v>
      </c>
      <c r="G46" s="149" t="s">
        <v>658</v>
      </c>
      <c r="H46" s="149" t="s">
        <v>657</v>
      </c>
      <c r="I46" s="149" t="s">
        <v>658</v>
      </c>
      <c r="J46" s="149" t="s">
        <v>657</v>
      </c>
      <c r="K46" s="149" t="s">
        <v>753</v>
      </c>
      <c r="L46" s="149" t="s">
        <v>754</v>
      </c>
      <c r="M46" s="149" t="s">
        <v>755</v>
      </c>
    </row>
    <row r="47" spans="1:13" x14ac:dyDescent="0.25">
      <c r="A47" s="149" t="s">
        <v>69</v>
      </c>
      <c r="B47" s="149" t="s">
        <v>70</v>
      </c>
      <c r="C47" s="149" t="s">
        <v>71</v>
      </c>
      <c r="D47" s="149" t="s">
        <v>529</v>
      </c>
      <c r="E47" s="149" t="s">
        <v>538</v>
      </c>
      <c r="F47" s="149" t="s">
        <v>537</v>
      </c>
      <c r="G47" s="149" t="s">
        <v>45</v>
      </c>
      <c r="H47" s="149" t="s">
        <v>348</v>
      </c>
      <c r="I47" s="149" t="s">
        <v>45</v>
      </c>
      <c r="J47" s="149" t="s">
        <v>348</v>
      </c>
      <c r="K47" s="149" t="s">
        <v>692</v>
      </c>
      <c r="L47" s="149" t="s">
        <v>693</v>
      </c>
      <c r="M47" s="149" t="s">
        <v>694</v>
      </c>
    </row>
    <row r="48" spans="1:13" x14ac:dyDescent="0.25">
      <c r="A48" s="149" t="s">
        <v>170</v>
      </c>
      <c r="B48" s="149" t="s">
        <v>171</v>
      </c>
      <c r="C48" s="149" t="s">
        <v>172</v>
      </c>
      <c r="D48" s="149" t="s">
        <v>494</v>
      </c>
      <c r="E48" s="149" t="s">
        <v>571</v>
      </c>
      <c r="F48" s="149" t="s">
        <v>580</v>
      </c>
      <c r="G48" s="149" t="s">
        <v>756</v>
      </c>
      <c r="H48" s="149" t="s">
        <v>581</v>
      </c>
      <c r="I48" s="149" t="s">
        <v>756</v>
      </c>
      <c r="J48" s="149" t="s">
        <v>581</v>
      </c>
      <c r="K48" s="149" t="s">
        <v>757</v>
      </c>
      <c r="L48" s="149" t="s">
        <v>758</v>
      </c>
      <c r="M48" s="149" t="s">
        <v>759</v>
      </c>
    </row>
    <row r="49" spans="1:13" x14ac:dyDescent="0.25">
      <c r="A49" s="149" t="s">
        <v>555</v>
      </c>
      <c r="B49" s="149" t="s">
        <v>556</v>
      </c>
      <c r="C49" s="149" t="s">
        <v>557</v>
      </c>
      <c r="D49" s="149" t="s">
        <v>494</v>
      </c>
      <c r="E49" s="149" t="s">
        <v>760</v>
      </c>
      <c r="F49" s="149" t="s">
        <v>178</v>
      </c>
      <c r="G49" s="149" t="s">
        <v>658</v>
      </c>
      <c r="H49" s="149" t="s">
        <v>657</v>
      </c>
      <c r="I49" s="149" t="s">
        <v>761</v>
      </c>
      <c r="J49" s="149" t="s">
        <v>761</v>
      </c>
      <c r="K49" s="149" t="s">
        <v>762</v>
      </c>
      <c r="L49" s="149" t="s">
        <v>763</v>
      </c>
      <c r="M49" s="149" t="s">
        <v>764</v>
      </c>
    </row>
    <row r="50" spans="1:13" x14ac:dyDescent="0.25">
      <c r="A50" s="149" t="s">
        <v>574</v>
      </c>
      <c r="B50" s="149" t="s">
        <v>575</v>
      </c>
      <c r="C50" s="149" t="s">
        <v>576</v>
      </c>
      <c r="D50" s="149" t="s">
        <v>494</v>
      </c>
      <c r="E50" s="149" t="s">
        <v>586</v>
      </c>
      <c r="F50" s="149" t="s">
        <v>587</v>
      </c>
      <c r="G50" s="149" t="s">
        <v>196</v>
      </c>
      <c r="H50" s="149" t="s">
        <v>866</v>
      </c>
      <c r="I50" s="149" t="s">
        <v>196</v>
      </c>
      <c r="J50" s="149" t="s">
        <v>866</v>
      </c>
      <c r="K50" s="149" t="s">
        <v>765</v>
      </c>
      <c r="L50" s="149" t="s">
        <v>766</v>
      </c>
      <c r="M50" s="149" t="s">
        <v>767</v>
      </c>
    </row>
    <row r="51" spans="1:13" x14ac:dyDescent="0.25">
      <c r="A51" s="149" t="s">
        <v>146</v>
      </c>
      <c r="B51" s="149" t="s">
        <v>147</v>
      </c>
      <c r="C51" s="149" t="s">
        <v>148</v>
      </c>
      <c r="D51" s="149" t="s">
        <v>547</v>
      </c>
      <c r="E51" s="149" t="s">
        <v>768</v>
      </c>
      <c r="F51" s="149" t="s">
        <v>769</v>
      </c>
      <c r="G51" s="149" t="s">
        <v>124</v>
      </c>
      <c r="H51" s="149" t="s">
        <v>347</v>
      </c>
      <c r="I51" s="149" t="s">
        <v>867</v>
      </c>
      <c r="J51" s="149" t="s">
        <v>770</v>
      </c>
      <c r="K51" s="149" t="s">
        <v>771</v>
      </c>
      <c r="L51" s="149" t="s">
        <v>772</v>
      </c>
      <c r="M51" s="149" t="s">
        <v>773</v>
      </c>
    </row>
    <row r="52" spans="1:13" x14ac:dyDescent="0.25">
      <c r="A52" s="149" t="s">
        <v>149</v>
      </c>
      <c r="B52" s="149" t="s">
        <v>150</v>
      </c>
      <c r="C52" s="149" t="s">
        <v>151</v>
      </c>
      <c r="D52" s="149" t="s">
        <v>547</v>
      </c>
      <c r="E52" s="149" t="s">
        <v>768</v>
      </c>
      <c r="F52" s="149" t="s">
        <v>769</v>
      </c>
      <c r="G52" s="149" t="s">
        <v>124</v>
      </c>
      <c r="H52" s="149" t="s">
        <v>347</v>
      </c>
      <c r="I52" s="149" t="s">
        <v>867</v>
      </c>
      <c r="J52" s="149" t="s">
        <v>770</v>
      </c>
      <c r="K52" s="149" t="s">
        <v>771</v>
      </c>
      <c r="L52" s="149" t="s">
        <v>772</v>
      </c>
      <c r="M52" s="149" t="s">
        <v>773</v>
      </c>
    </row>
    <row r="53" spans="1:13" x14ac:dyDescent="0.25">
      <c r="A53" s="149" t="s">
        <v>617</v>
      </c>
      <c r="B53" s="149" t="s">
        <v>618</v>
      </c>
      <c r="C53" s="149" t="s">
        <v>619</v>
      </c>
      <c r="D53" s="149" t="s">
        <v>547</v>
      </c>
      <c r="E53" s="149" t="s">
        <v>768</v>
      </c>
      <c r="F53" s="149" t="s">
        <v>769</v>
      </c>
      <c r="G53" s="149" t="s">
        <v>124</v>
      </c>
      <c r="H53" s="149" t="s">
        <v>347</v>
      </c>
      <c r="I53" s="149" t="s">
        <v>867</v>
      </c>
      <c r="J53" s="149" t="s">
        <v>770</v>
      </c>
      <c r="K53" s="149" t="s">
        <v>774</v>
      </c>
      <c r="L53" s="149" t="s">
        <v>775</v>
      </c>
      <c r="M53" s="149" t="s">
        <v>776</v>
      </c>
    </row>
    <row r="54" spans="1:13" x14ac:dyDescent="0.25">
      <c r="A54" s="149" t="s">
        <v>125</v>
      </c>
      <c r="B54" s="149" t="s">
        <v>126</v>
      </c>
      <c r="C54" s="149" t="s">
        <v>127</v>
      </c>
      <c r="D54" s="149" t="s">
        <v>547</v>
      </c>
      <c r="E54" s="149" t="s">
        <v>768</v>
      </c>
      <c r="F54" s="149" t="s">
        <v>769</v>
      </c>
      <c r="G54" s="149" t="s">
        <v>124</v>
      </c>
      <c r="H54" s="149" t="s">
        <v>347</v>
      </c>
      <c r="I54" s="149" t="s">
        <v>867</v>
      </c>
      <c r="J54" s="149" t="s">
        <v>770</v>
      </c>
      <c r="K54" s="149" t="s">
        <v>774</v>
      </c>
      <c r="L54" s="149" t="s">
        <v>775</v>
      </c>
      <c r="M54" s="149" t="s">
        <v>776</v>
      </c>
    </row>
    <row r="55" spans="1:13" x14ac:dyDescent="0.25">
      <c r="A55" s="149" t="s">
        <v>152</v>
      </c>
      <c r="B55" s="149" t="s">
        <v>153</v>
      </c>
      <c r="C55" s="149" t="s">
        <v>154</v>
      </c>
      <c r="D55" s="149" t="s">
        <v>547</v>
      </c>
      <c r="E55" s="149" t="s">
        <v>768</v>
      </c>
      <c r="F55" s="149" t="s">
        <v>769</v>
      </c>
      <c r="G55" s="149" t="s">
        <v>124</v>
      </c>
      <c r="H55" s="149" t="s">
        <v>347</v>
      </c>
      <c r="I55" s="149" t="s">
        <v>867</v>
      </c>
      <c r="J55" s="149" t="s">
        <v>770</v>
      </c>
      <c r="K55" s="149" t="s">
        <v>771</v>
      </c>
      <c r="L55" s="149" t="s">
        <v>772</v>
      </c>
      <c r="M55" s="149" t="s">
        <v>773</v>
      </c>
    </row>
    <row r="56" spans="1:13" x14ac:dyDescent="0.25">
      <c r="A56" s="149" t="s">
        <v>131</v>
      </c>
      <c r="B56" s="149" t="s">
        <v>132</v>
      </c>
      <c r="C56" s="149" t="s">
        <v>133</v>
      </c>
      <c r="D56" s="149" t="s">
        <v>547</v>
      </c>
      <c r="E56" s="149" t="s">
        <v>768</v>
      </c>
      <c r="F56" s="149" t="s">
        <v>769</v>
      </c>
      <c r="G56" s="149" t="s">
        <v>124</v>
      </c>
      <c r="H56" s="149" t="s">
        <v>347</v>
      </c>
      <c r="I56" s="149" t="s">
        <v>867</v>
      </c>
      <c r="J56" s="149" t="s">
        <v>770</v>
      </c>
      <c r="K56" s="149" t="s">
        <v>777</v>
      </c>
      <c r="L56" s="149" t="s">
        <v>778</v>
      </c>
      <c r="M56" s="149" t="s">
        <v>779</v>
      </c>
    </row>
    <row r="57" spans="1:13" x14ac:dyDescent="0.25">
      <c r="A57" s="149" t="s">
        <v>134</v>
      </c>
      <c r="B57" s="149" t="s">
        <v>135</v>
      </c>
      <c r="C57" s="149" t="s">
        <v>136</v>
      </c>
      <c r="D57" s="149" t="s">
        <v>547</v>
      </c>
      <c r="E57" s="149" t="s">
        <v>768</v>
      </c>
      <c r="F57" s="149" t="s">
        <v>769</v>
      </c>
      <c r="G57" s="149" t="s">
        <v>124</v>
      </c>
      <c r="H57" s="149" t="s">
        <v>347</v>
      </c>
      <c r="I57" s="149" t="s">
        <v>867</v>
      </c>
      <c r="J57" s="149" t="s">
        <v>770</v>
      </c>
      <c r="K57" s="149" t="s">
        <v>777</v>
      </c>
      <c r="L57" s="149" t="s">
        <v>778</v>
      </c>
      <c r="M57" s="149" t="s">
        <v>779</v>
      </c>
    </row>
    <row r="58" spans="1:13" x14ac:dyDescent="0.25">
      <c r="A58" s="149" t="s">
        <v>780</v>
      </c>
      <c r="B58" s="149" t="s">
        <v>781</v>
      </c>
      <c r="C58" s="149" t="s">
        <v>782</v>
      </c>
      <c r="D58" s="149" t="s">
        <v>547</v>
      </c>
      <c r="E58" s="149" t="s">
        <v>768</v>
      </c>
      <c r="F58" s="149" t="s">
        <v>769</v>
      </c>
      <c r="G58" s="149" t="s">
        <v>124</v>
      </c>
      <c r="H58" s="149" t="s">
        <v>347</v>
      </c>
      <c r="I58" s="149" t="s">
        <v>867</v>
      </c>
      <c r="J58" s="149" t="s">
        <v>770</v>
      </c>
      <c r="K58" s="149" t="s">
        <v>774</v>
      </c>
      <c r="L58" s="149" t="s">
        <v>775</v>
      </c>
      <c r="M58" s="149" t="s">
        <v>776</v>
      </c>
    </row>
    <row r="59" spans="1:13" x14ac:dyDescent="0.25">
      <c r="A59" s="149" t="s">
        <v>561</v>
      </c>
      <c r="B59" s="149" t="s">
        <v>562</v>
      </c>
      <c r="C59" s="149" t="s">
        <v>563</v>
      </c>
      <c r="D59" s="149" t="s">
        <v>547</v>
      </c>
      <c r="E59" s="149" t="s">
        <v>768</v>
      </c>
      <c r="F59" s="149" t="s">
        <v>769</v>
      </c>
      <c r="G59" s="149" t="s">
        <v>124</v>
      </c>
      <c r="H59" s="149" t="s">
        <v>347</v>
      </c>
      <c r="I59" s="149" t="s">
        <v>867</v>
      </c>
      <c r="J59" s="149" t="s">
        <v>770</v>
      </c>
      <c r="K59" s="149" t="s">
        <v>774</v>
      </c>
      <c r="L59" s="149" t="s">
        <v>775</v>
      </c>
      <c r="M59" s="149" t="s">
        <v>776</v>
      </c>
    </row>
    <row r="60" spans="1:13" x14ac:dyDescent="0.25">
      <c r="A60" s="149" t="s">
        <v>137</v>
      </c>
      <c r="B60" s="149" t="s">
        <v>138</v>
      </c>
      <c r="C60" s="149" t="s">
        <v>139</v>
      </c>
      <c r="D60" s="149" t="s">
        <v>547</v>
      </c>
      <c r="E60" s="149" t="s">
        <v>768</v>
      </c>
      <c r="F60" s="149" t="s">
        <v>769</v>
      </c>
      <c r="G60" s="149" t="s">
        <v>124</v>
      </c>
      <c r="H60" s="149" t="s">
        <v>347</v>
      </c>
      <c r="I60" s="149" t="s">
        <v>867</v>
      </c>
      <c r="J60" s="149" t="s">
        <v>770</v>
      </c>
      <c r="K60" s="149" t="s">
        <v>777</v>
      </c>
      <c r="L60" s="149" t="s">
        <v>778</v>
      </c>
      <c r="M60" s="149" t="s">
        <v>779</v>
      </c>
    </row>
    <row r="61" spans="1:13" x14ac:dyDescent="0.25">
      <c r="A61" s="149" t="s">
        <v>140</v>
      </c>
      <c r="B61" s="149" t="s">
        <v>141</v>
      </c>
      <c r="C61" s="149" t="s">
        <v>142</v>
      </c>
      <c r="D61" s="149" t="s">
        <v>547</v>
      </c>
      <c r="E61" s="149" t="s">
        <v>768</v>
      </c>
      <c r="F61" s="149" t="s">
        <v>769</v>
      </c>
      <c r="G61" s="149" t="s">
        <v>124</v>
      </c>
      <c r="H61" s="149" t="s">
        <v>347</v>
      </c>
      <c r="I61" s="149" t="s">
        <v>867</v>
      </c>
      <c r="J61" s="149" t="s">
        <v>770</v>
      </c>
      <c r="K61" s="149" t="s">
        <v>777</v>
      </c>
      <c r="L61" s="149" t="s">
        <v>778</v>
      </c>
      <c r="M61" s="149" t="s">
        <v>779</v>
      </c>
    </row>
    <row r="62" spans="1:13" x14ac:dyDescent="0.25">
      <c r="A62" s="149" t="s">
        <v>620</v>
      </c>
      <c r="B62" s="149" t="s">
        <v>621</v>
      </c>
      <c r="C62" s="149" t="s">
        <v>622</v>
      </c>
      <c r="D62" s="149" t="s">
        <v>547</v>
      </c>
      <c r="E62" s="149" t="s">
        <v>768</v>
      </c>
      <c r="F62" s="149" t="s">
        <v>769</v>
      </c>
      <c r="G62" s="149" t="s">
        <v>124</v>
      </c>
      <c r="H62" s="149" t="s">
        <v>347</v>
      </c>
      <c r="I62" s="149" t="s">
        <v>867</v>
      </c>
      <c r="J62" s="149" t="s">
        <v>770</v>
      </c>
      <c r="K62" s="149" t="s">
        <v>777</v>
      </c>
      <c r="L62" s="149" t="s">
        <v>778</v>
      </c>
      <c r="M62" s="149" t="s">
        <v>779</v>
      </c>
    </row>
    <row r="63" spans="1:13" x14ac:dyDescent="0.25">
      <c r="A63" s="149" t="s">
        <v>155</v>
      </c>
      <c r="B63" s="149" t="s">
        <v>156</v>
      </c>
      <c r="C63" s="149" t="s">
        <v>157</v>
      </c>
      <c r="D63" s="149" t="s">
        <v>547</v>
      </c>
      <c r="E63" s="149" t="s">
        <v>768</v>
      </c>
      <c r="F63" s="149" t="s">
        <v>769</v>
      </c>
      <c r="G63" s="149" t="s">
        <v>124</v>
      </c>
      <c r="H63" s="149" t="s">
        <v>347</v>
      </c>
      <c r="I63" s="149" t="s">
        <v>867</v>
      </c>
      <c r="J63" s="149" t="s">
        <v>770</v>
      </c>
      <c r="K63" s="149" t="s">
        <v>771</v>
      </c>
      <c r="L63" s="149" t="s">
        <v>772</v>
      </c>
      <c r="M63" s="149" t="s">
        <v>773</v>
      </c>
    </row>
    <row r="64" spans="1:13" x14ac:dyDescent="0.25">
      <c r="A64" s="149" t="s">
        <v>158</v>
      </c>
      <c r="B64" s="149" t="s">
        <v>159</v>
      </c>
      <c r="C64" s="149" t="s">
        <v>160</v>
      </c>
      <c r="D64" s="149" t="s">
        <v>547</v>
      </c>
      <c r="E64" s="149" t="s">
        <v>768</v>
      </c>
      <c r="F64" s="149" t="s">
        <v>769</v>
      </c>
      <c r="G64" s="149" t="s">
        <v>124</v>
      </c>
      <c r="H64" s="149" t="s">
        <v>347</v>
      </c>
      <c r="I64" s="149" t="s">
        <v>867</v>
      </c>
      <c r="J64" s="149" t="s">
        <v>770</v>
      </c>
      <c r="K64" s="149" t="s">
        <v>771</v>
      </c>
      <c r="L64" s="149" t="s">
        <v>772</v>
      </c>
      <c r="M64" s="149" t="s">
        <v>773</v>
      </c>
    </row>
    <row r="65" spans="1:13" x14ac:dyDescent="0.25">
      <c r="A65" s="149" t="s">
        <v>143</v>
      </c>
      <c r="B65" s="149" t="s">
        <v>144</v>
      </c>
      <c r="C65" s="149" t="s">
        <v>145</v>
      </c>
      <c r="D65" s="149" t="s">
        <v>547</v>
      </c>
      <c r="E65" s="149" t="s">
        <v>768</v>
      </c>
      <c r="F65" s="149" t="s">
        <v>769</v>
      </c>
      <c r="G65" s="149" t="s">
        <v>124</v>
      </c>
      <c r="H65" s="149" t="s">
        <v>347</v>
      </c>
      <c r="I65" s="149" t="s">
        <v>867</v>
      </c>
      <c r="J65" s="149" t="s">
        <v>770</v>
      </c>
      <c r="K65" s="149" t="s">
        <v>777</v>
      </c>
      <c r="L65" s="149" t="s">
        <v>778</v>
      </c>
      <c r="M65" s="149" t="s">
        <v>779</v>
      </c>
    </row>
    <row r="66" spans="1:13" x14ac:dyDescent="0.25">
      <c r="A66" s="149" t="s">
        <v>128</v>
      </c>
      <c r="B66" s="149" t="s">
        <v>129</v>
      </c>
      <c r="C66" s="149" t="s">
        <v>130</v>
      </c>
      <c r="D66" s="149" t="s">
        <v>547</v>
      </c>
      <c r="E66" s="149" t="s">
        <v>768</v>
      </c>
      <c r="F66" s="149" t="s">
        <v>769</v>
      </c>
      <c r="G66" s="149" t="s">
        <v>124</v>
      </c>
      <c r="H66" s="149" t="s">
        <v>347</v>
      </c>
      <c r="I66" s="149" t="s">
        <v>867</v>
      </c>
      <c r="J66" s="149" t="s">
        <v>770</v>
      </c>
      <c r="K66" s="149" t="s">
        <v>774</v>
      </c>
      <c r="L66" s="149" t="s">
        <v>775</v>
      </c>
      <c r="M66" s="149" t="s">
        <v>776</v>
      </c>
    </row>
    <row r="67" spans="1:13" x14ac:dyDescent="0.25">
      <c r="A67" s="149" t="s">
        <v>549</v>
      </c>
      <c r="B67" s="149" t="s">
        <v>550</v>
      </c>
      <c r="C67" s="149" t="s">
        <v>551</v>
      </c>
      <c r="D67" s="149" t="s">
        <v>524</v>
      </c>
      <c r="E67" s="149" t="s">
        <v>588</v>
      </c>
      <c r="F67" s="149" t="s">
        <v>589</v>
      </c>
      <c r="G67" s="149" t="s">
        <v>595</v>
      </c>
      <c r="H67" s="149" t="s">
        <v>590</v>
      </c>
      <c r="I67" s="149" t="s">
        <v>595</v>
      </c>
      <c r="J67" s="149" t="s">
        <v>590</v>
      </c>
      <c r="K67" s="149" t="s">
        <v>783</v>
      </c>
      <c r="L67" s="149" t="s">
        <v>784</v>
      </c>
      <c r="M67" s="149" t="s">
        <v>785</v>
      </c>
    </row>
    <row r="68" spans="1:13" x14ac:dyDescent="0.25">
      <c r="A68" s="149" t="s">
        <v>786</v>
      </c>
      <c r="B68" s="149" t="s">
        <v>787</v>
      </c>
      <c r="C68" s="149" t="s">
        <v>788</v>
      </c>
      <c r="D68" s="149" t="s">
        <v>524</v>
      </c>
      <c r="E68" s="149" t="s">
        <v>588</v>
      </c>
      <c r="F68" s="149" t="s">
        <v>589</v>
      </c>
      <c r="G68" s="149" t="s">
        <v>595</v>
      </c>
      <c r="H68" s="149" t="s">
        <v>590</v>
      </c>
      <c r="I68" s="149" t="s">
        <v>595</v>
      </c>
      <c r="J68" s="149" t="s">
        <v>590</v>
      </c>
      <c r="K68" s="149" t="s">
        <v>789</v>
      </c>
      <c r="L68" s="149" t="s">
        <v>790</v>
      </c>
      <c r="M68" s="149" t="s">
        <v>791</v>
      </c>
    </row>
    <row r="69" spans="1:13" x14ac:dyDescent="0.25">
      <c r="A69" s="149" t="s">
        <v>792</v>
      </c>
      <c r="B69" s="149" t="s">
        <v>793</v>
      </c>
      <c r="C69" s="149" t="s">
        <v>794</v>
      </c>
      <c r="D69" s="149" t="s">
        <v>524</v>
      </c>
      <c r="E69" s="149" t="s">
        <v>588</v>
      </c>
      <c r="F69" s="149" t="s">
        <v>589</v>
      </c>
      <c r="G69" s="149" t="s">
        <v>595</v>
      </c>
      <c r="H69" s="149" t="s">
        <v>590</v>
      </c>
      <c r="I69" s="149" t="s">
        <v>595</v>
      </c>
      <c r="J69" s="149" t="s">
        <v>590</v>
      </c>
      <c r="K69" s="149" t="s">
        <v>795</v>
      </c>
      <c r="L69" s="149" t="s">
        <v>796</v>
      </c>
      <c r="M69" s="149" t="s">
        <v>797</v>
      </c>
    </row>
    <row r="70" spans="1:13" x14ac:dyDescent="0.25">
      <c r="A70" s="149" t="s">
        <v>647</v>
      </c>
      <c r="B70" s="149" t="s">
        <v>648</v>
      </c>
      <c r="C70" s="149" t="s">
        <v>649</v>
      </c>
      <c r="D70" s="149" t="s">
        <v>524</v>
      </c>
      <c r="E70" s="149" t="s">
        <v>588</v>
      </c>
      <c r="F70" s="149" t="s">
        <v>589</v>
      </c>
      <c r="G70" s="149" t="s">
        <v>595</v>
      </c>
      <c r="H70" s="149" t="s">
        <v>590</v>
      </c>
      <c r="I70" s="149" t="s">
        <v>595</v>
      </c>
      <c r="J70" s="149" t="s">
        <v>590</v>
      </c>
      <c r="K70" s="149" t="s">
        <v>798</v>
      </c>
      <c r="L70" s="149" t="s">
        <v>799</v>
      </c>
      <c r="M70" s="149" t="s">
        <v>800</v>
      </c>
    </row>
    <row r="71" spans="1:13" x14ac:dyDescent="0.25">
      <c r="A71" s="149" t="s">
        <v>801</v>
      </c>
      <c r="B71" s="149" t="s">
        <v>802</v>
      </c>
      <c r="C71" s="149" t="s">
        <v>803</v>
      </c>
      <c r="D71" s="149" t="s">
        <v>524</v>
      </c>
      <c r="E71" s="149" t="s">
        <v>588</v>
      </c>
      <c r="F71" s="149" t="s">
        <v>589</v>
      </c>
      <c r="G71" s="149" t="s">
        <v>595</v>
      </c>
      <c r="H71" s="149" t="s">
        <v>590</v>
      </c>
      <c r="I71" s="149" t="s">
        <v>595</v>
      </c>
      <c r="J71" s="149" t="s">
        <v>590</v>
      </c>
      <c r="K71" s="149" t="s">
        <v>804</v>
      </c>
      <c r="L71" s="149" t="s">
        <v>805</v>
      </c>
      <c r="M71" s="149" t="s">
        <v>806</v>
      </c>
    </row>
    <row r="72" spans="1:13" x14ac:dyDescent="0.25">
      <c r="A72" s="149" t="s">
        <v>301</v>
      </c>
      <c r="B72" s="149" t="s">
        <v>302</v>
      </c>
      <c r="C72" s="149" t="s">
        <v>303</v>
      </c>
      <c r="D72" s="149" t="s">
        <v>457</v>
      </c>
      <c r="E72" s="149" t="s">
        <v>665</v>
      </c>
      <c r="F72" s="149" t="s">
        <v>666</v>
      </c>
      <c r="G72" s="149" t="s">
        <v>300</v>
      </c>
      <c r="H72" s="149" t="s">
        <v>353</v>
      </c>
      <c r="I72" s="149" t="s">
        <v>300</v>
      </c>
      <c r="J72" s="149" t="s">
        <v>353</v>
      </c>
      <c r="K72" s="149" t="s">
        <v>807</v>
      </c>
      <c r="L72" s="149" t="s">
        <v>808</v>
      </c>
      <c r="M72" s="149" t="s">
        <v>809</v>
      </c>
    </row>
    <row r="73" spans="1:13" x14ac:dyDescent="0.25">
      <c r="A73" s="149" t="s">
        <v>638</v>
      </c>
      <c r="B73" s="149" t="s">
        <v>639</v>
      </c>
      <c r="C73" s="149" t="s">
        <v>640</v>
      </c>
      <c r="D73" s="149" t="s">
        <v>457</v>
      </c>
      <c r="E73" s="149" t="s">
        <v>665</v>
      </c>
      <c r="F73" s="149" t="s">
        <v>666</v>
      </c>
      <c r="G73" s="149" t="s">
        <v>300</v>
      </c>
      <c r="H73" s="149" t="s">
        <v>353</v>
      </c>
      <c r="I73" s="149" t="s">
        <v>300</v>
      </c>
      <c r="J73" s="149" t="s">
        <v>353</v>
      </c>
      <c r="K73" s="149" t="s">
        <v>807</v>
      </c>
      <c r="L73" s="149" t="s">
        <v>808</v>
      </c>
      <c r="M73" s="149" t="s">
        <v>809</v>
      </c>
    </row>
    <row r="74" spans="1:13" x14ac:dyDescent="0.25">
      <c r="A74" s="149" t="s">
        <v>626</v>
      </c>
      <c r="B74" s="149" t="s">
        <v>627</v>
      </c>
      <c r="C74" s="149" t="s">
        <v>628</v>
      </c>
      <c r="D74" s="149" t="s">
        <v>457</v>
      </c>
      <c r="E74" s="149" t="s">
        <v>665</v>
      </c>
      <c r="F74" s="149" t="s">
        <v>666</v>
      </c>
      <c r="G74" s="149" t="s">
        <v>300</v>
      </c>
      <c r="H74" s="149" t="s">
        <v>353</v>
      </c>
      <c r="I74" s="149" t="s">
        <v>300</v>
      </c>
      <c r="J74" s="149" t="s">
        <v>353</v>
      </c>
      <c r="K74" s="149" t="s">
        <v>810</v>
      </c>
      <c r="L74" s="149" t="s">
        <v>811</v>
      </c>
      <c r="M74" s="149" t="s">
        <v>812</v>
      </c>
    </row>
    <row r="75" spans="1:13" x14ac:dyDescent="0.25">
      <c r="A75" s="149" t="s">
        <v>641</v>
      </c>
      <c r="B75" s="149" t="s">
        <v>642</v>
      </c>
      <c r="C75" s="149" t="s">
        <v>643</v>
      </c>
      <c r="D75" s="149" t="s">
        <v>457</v>
      </c>
      <c r="E75" s="149" t="s">
        <v>665</v>
      </c>
      <c r="F75" s="149" t="s">
        <v>666</v>
      </c>
      <c r="G75" s="149" t="s">
        <v>300</v>
      </c>
      <c r="H75" s="149" t="s">
        <v>353</v>
      </c>
      <c r="I75" s="149" t="s">
        <v>300</v>
      </c>
      <c r="J75" s="149" t="s">
        <v>353</v>
      </c>
      <c r="K75" s="149" t="s">
        <v>807</v>
      </c>
      <c r="L75" s="149" t="s">
        <v>808</v>
      </c>
      <c r="M75" s="149" t="s">
        <v>809</v>
      </c>
    </row>
    <row r="76" spans="1:13" x14ac:dyDescent="0.25">
      <c r="A76" s="149" t="s">
        <v>813</v>
      </c>
      <c r="B76" s="149" t="s">
        <v>814</v>
      </c>
      <c r="C76" s="149" t="s">
        <v>815</v>
      </c>
      <c r="D76" s="149" t="s">
        <v>34</v>
      </c>
      <c r="E76" s="149" t="s">
        <v>663</v>
      </c>
      <c r="F76" s="149" t="s">
        <v>664</v>
      </c>
      <c r="G76" s="161" t="s">
        <v>119</v>
      </c>
      <c r="H76" s="161" t="s">
        <v>352</v>
      </c>
      <c r="I76" s="149" t="s">
        <v>119</v>
      </c>
      <c r="J76" s="149" t="s">
        <v>352</v>
      </c>
      <c r="K76" s="149" t="s">
        <v>816</v>
      </c>
      <c r="L76" s="149" t="s">
        <v>817</v>
      </c>
      <c r="M76" s="149" t="s">
        <v>818</v>
      </c>
    </row>
    <row r="77" spans="1:13" x14ac:dyDescent="0.25">
      <c r="A77" s="149" t="s">
        <v>635</v>
      </c>
      <c r="B77" s="149" t="s">
        <v>636</v>
      </c>
      <c r="C77" s="149" t="s">
        <v>637</v>
      </c>
      <c r="D77" s="149" t="s">
        <v>494</v>
      </c>
      <c r="E77" s="149" t="s">
        <v>819</v>
      </c>
      <c r="F77" s="149" t="s">
        <v>820</v>
      </c>
      <c r="G77" s="149" t="s">
        <v>27</v>
      </c>
      <c r="H77" s="149" t="s">
        <v>308</v>
      </c>
      <c r="I77" s="149" t="s">
        <v>650</v>
      </c>
      <c r="J77" s="149" t="s">
        <v>650</v>
      </c>
      <c r="K77" s="149" t="s">
        <v>821</v>
      </c>
      <c r="L77" s="149" t="s">
        <v>822</v>
      </c>
      <c r="M77" s="149" t="s">
        <v>823</v>
      </c>
    </row>
    <row r="78" spans="1:13" x14ac:dyDescent="0.25">
      <c r="A78" s="149" t="s">
        <v>221</v>
      </c>
      <c r="B78" s="149" t="s">
        <v>222</v>
      </c>
      <c r="C78" s="149" t="s">
        <v>824</v>
      </c>
      <c r="D78" s="149" t="s">
        <v>526</v>
      </c>
      <c r="E78" s="149" t="s">
        <v>825</v>
      </c>
      <c r="F78" s="149" t="s">
        <v>826</v>
      </c>
      <c r="G78" s="149" t="s">
        <v>220</v>
      </c>
      <c r="H78" s="149" t="s">
        <v>346</v>
      </c>
      <c r="I78" s="149" t="s">
        <v>828</v>
      </c>
      <c r="J78" s="149" t="s">
        <v>827</v>
      </c>
      <c r="K78" s="149" t="s">
        <v>829</v>
      </c>
      <c r="L78" s="149" t="s">
        <v>830</v>
      </c>
      <c r="M78" s="149" t="s">
        <v>831</v>
      </c>
    </row>
    <row r="79" spans="1:13" x14ac:dyDescent="0.25">
      <c r="A79" s="149" t="s">
        <v>234</v>
      </c>
      <c r="B79" s="149" t="s">
        <v>235</v>
      </c>
      <c r="C79" s="149" t="s">
        <v>236</v>
      </c>
      <c r="D79" s="149" t="s">
        <v>526</v>
      </c>
      <c r="E79" s="149" t="s">
        <v>825</v>
      </c>
      <c r="F79" s="149" t="s">
        <v>826</v>
      </c>
      <c r="G79" s="149" t="s">
        <v>220</v>
      </c>
      <c r="H79" s="149" t="s">
        <v>346</v>
      </c>
      <c r="I79" s="149" t="s">
        <v>828</v>
      </c>
      <c r="J79" s="149" t="s">
        <v>827</v>
      </c>
      <c r="K79" s="149" t="s">
        <v>829</v>
      </c>
      <c r="L79" s="149" t="s">
        <v>830</v>
      </c>
      <c r="M79" s="149" t="s">
        <v>831</v>
      </c>
    </row>
    <row r="80" spans="1:13" x14ac:dyDescent="0.25">
      <c r="A80" s="149" t="s">
        <v>240</v>
      </c>
      <c r="B80" s="149" t="s">
        <v>241</v>
      </c>
      <c r="C80" s="149" t="s">
        <v>242</v>
      </c>
      <c r="D80" s="149" t="s">
        <v>526</v>
      </c>
      <c r="E80" s="149" t="s">
        <v>825</v>
      </c>
      <c r="F80" s="149" t="s">
        <v>826</v>
      </c>
      <c r="G80" s="149" t="s">
        <v>220</v>
      </c>
      <c r="H80" s="149" t="s">
        <v>346</v>
      </c>
      <c r="I80" s="149" t="s">
        <v>828</v>
      </c>
      <c r="J80" s="149" t="s">
        <v>827</v>
      </c>
      <c r="K80" s="149" t="s">
        <v>832</v>
      </c>
      <c r="L80" s="149" t="s">
        <v>833</v>
      </c>
      <c r="M80" s="149" t="s">
        <v>834</v>
      </c>
    </row>
    <row r="81" spans="1:13" x14ac:dyDescent="0.25">
      <c r="A81" s="149" t="s">
        <v>243</v>
      </c>
      <c r="B81" s="149" t="s">
        <v>244</v>
      </c>
      <c r="C81" s="149" t="s">
        <v>245</v>
      </c>
      <c r="D81" s="149" t="s">
        <v>526</v>
      </c>
      <c r="E81" s="149" t="s">
        <v>825</v>
      </c>
      <c r="F81" s="149" t="s">
        <v>826</v>
      </c>
      <c r="G81" s="149" t="s">
        <v>220</v>
      </c>
      <c r="H81" s="149" t="s">
        <v>346</v>
      </c>
      <c r="I81" s="149" t="s">
        <v>828</v>
      </c>
      <c r="J81" s="149" t="s">
        <v>827</v>
      </c>
      <c r="K81" s="149" t="s">
        <v>832</v>
      </c>
      <c r="L81" s="149" t="s">
        <v>833</v>
      </c>
      <c r="M81" s="149" t="s">
        <v>834</v>
      </c>
    </row>
    <row r="82" spans="1:13" x14ac:dyDescent="0.25">
      <c r="A82" s="149" t="s">
        <v>623</v>
      </c>
      <c r="B82" s="149" t="s">
        <v>624</v>
      </c>
      <c r="C82" s="149" t="s">
        <v>625</v>
      </c>
      <c r="D82" s="149" t="s">
        <v>526</v>
      </c>
      <c r="E82" s="149" t="s">
        <v>825</v>
      </c>
      <c r="F82" s="149" t="s">
        <v>826</v>
      </c>
      <c r="G82" s="149" t="s">
        <v>220</v>
      </c>
      <c r="H82" s="149" t="s">
        <v>346</v>
      </c>
      <c r="I82" s="149" t="s">
        <v>828</v>
      </c>
      <c r="J82" s="149" t="s">
        <v>827</v>
      </c>
      <c r="K82" s="149" t="s">
        <v>835</v>
      </c>
      <c r="L82" s="149" t="s">
        <v>836</v>
      </c>
      <c r="M82" s="149" t="s">
        <v>837</v>
      </c>
    </row>
    <row r="83" spans="1:13" x14ac:dyDescent="0.25">
      <c r="A83" s="149" t="s">
        <v>223</v>
      </c>
      <c r="B83" s="149" t="s">
        <v>224</v>
      </c>
      <c r="C83" s="149" t="s">
        <v>225</v>
      </c>
      <c r="D83" s="149" t="s">
        <v>526</v>
      </c>
      <c r="E83" s="149" t="s">
        <v>825</v>
      </c>
      <c r="F83" s="149" t="s">
        <v>826</v>
      </c>
      <c r="G83" s="149" t="s">
        <v>220</v>
      </c>
      <c r="H83" s="149" t="s">
        <v>346</v>
      </c>
      <c r="I83" s="149" t="s">
        <v>828</v>
      </c>
      <c r="J83" s="149" t="s">
        <v>827</v>
      </c>
      <c r="K83" s="149" t="s">
        <v>829</v>
      </c>
      <c r="L83" s="149" t="s">
        <v>830</v>
      </c>
      <c r="M83" s="149" t="s">
        <v>831</v>
      </c>
    </row>
    <row r="84" spans="1:13" x14ac:dyDescent="0.25">
      <c r="A84" s="149" t="s">
        <v>226</v>
      </c>
      <c r="B84" s="149" t="s">
        <v>227</v>
      </c>
      <c r="C84" s="149" t="s">
        <v>228</v>
      </c>
      <c r="D84" s="149" t="s">
        <v>526</v>
      </c>
      <c r="E84" s="149" t="s">
        <v>825</v>
      </c>
      <c r="F84" s="149" t="s">
        <v>826</v>
      </c>
      <c r="G84" s="149" t="s">
        <v>220</v>
      </c>
      <c r="H84" s="149" t="s">
        <v>346</v>
      </c>
      <c r="I84" s="149" t="s">
        <v>828</v>
      </c>
      <c r="J84" s="149" t="s">
        <v>827</v>
      </c>
      <c r="K84" s="149" t="s">
        <v>829</v>
      </c>
      <c r="L84" s="149" t="s">
        <v>830</v>
      </c>
      <c r="M84" s="149" t="s">
        <v>831</v>
      </c>
    </row>
    <row r="85" spans="1:13" x14ac:dyDescent="0.25">
      <c r="A85" s="149" t="s">
        <v>564</v>
      </c>
      <c r="B85" s="149" t="s">
        <v>237</v>
      </c>
      <c r="C85" s="149" t="s">
        <v>565</v>
      </c>
      <c r="D85" s="149" t="s">
        <v>526</v>
      </c>
      <c r="E85" s="149" t="s">
        <v>825</v>
      </c>
      <c r="F85" s="149" t="s">
        <v>826</v>
      </c>
      <c r="G85" s="149" t="s">
        <v>220</v>
      </c>
      <c r="H85" s="149" t="s">
        <v>346</v>
      </c>
      <c r="I85" s="149" t="s">
        <v>828</v>
      </c>
      <c r="J85" s="149" t="s">
        <v>827</v>
      </c>
      <c r="K85" s="149" t="s">
        <v>829</v>
      </c>
      <c r="L85" s="149" t="s">
        <v>830</v>
      </c>
      <c r="M85" s="149" t="s">
        <v>831</v>
      </c>
    </row>
    <row r="86" spans="1:13" x14ac:dyDescent="0.25">
      <c r="A86" s="149" t="s">
        <v>566</v>
      </c>
      <c r="B86" s="149" t="s">
        <v>229</v>
      </c>
      <c r="C86" s="149" t="s">
        <v>230</v>
      </c>
      <c r="D86" s="149" t="s">
        <v>526</v>
      </c>
      <c r="E86" s="149" t="s">
        <v>825</v>
      </c>
      <c r="F86" s="149" t="s">
        <v>826</v>
      </c>
      <c r="G86" s="149" t="s">
        <v>220</v>
      </c>
      <c r="H86" s="149" t="s">
        <v>346</v>
      </c>
      <c r="I86" s="149" t="s">
        <v>828</v>
      </c>
      <c r="J86" s="149" t="s">
        <v>827</v>
      </c>
      <c r="K86" s="149" t="s">
        <v>829</v>
      </c>
      <c r="L86" s="149" t="s">
        <v>830</v>
      </c>
      <c r="M86" s="149" t="s">
        <v>831</v>
      </c>
    </row>
    <row r="87" spans="1:13" x14ac:dyDescent="0.25">
      <c r="A87" s="149" t="s">
        <v>270</v>
      </c>
      <c r="B87" s="149" t="s">
        <v>271</v>
      </c>
      <c r="C87" s="149" t="s">
        <v>272</v>
      </c>
      <c r="D87" s="149" t="s">
        <v>526</v>
      </c>
      <c r="E87" s="149" t="s">
        <v>825</v>
      </c>
      <c r="F87" s="149" t="s">
        <v>826</v>
      </c>
      <c r="G87" s="149" t="s">
        <v>220</v>
      </c>
      <c r="H87" s="149" t="s">
        <v>346</v>
      </c>
      <c r="I87" s="149" t="s">
        <v>828</v>
      </c>
      <c r="J87" s="149" t="s">
        <v>827</v>
      </c>
      <c r="K87" s="149" t="s">
        <v>835</v>
      </c>
      <c r="L87" s="149" t="s">
        <v>836</v>
      </c>
      <c r="M87" s="149" t="s">
        <v>837</v>
      </c>
    </row>
    <row r="88" spans="1:13" x14ac:dyDescent="0.25">
      <c r="A88" s="149" t="s">
        <v>252</v>
      </c>
      <c r="B88" s="149" t="s">
        <v>253</v>
      </c>
      <c r="C88" s="149" t="s">
        <v>254</v>
      </c>
      <c r="D88" s="149" t="s">
        <v>526</v>
      </c>
      <c r="E88" s="149" t="s">
        <v>825</v>
      </c>
      <c r="F88" s="149" t="s">
        <v>826</v>
      </c>
      <c r="G88" s="149" t="s">
        <v>220</v>
      </c>
      <c r="H88" s="149" t="s">
        <v>346</v>
      </c>
      <c r="I88" s="149" t="s">
        <v>828</v>
      </c>
      <c r="J88" s="149" t="s">
        <v>827</v>
      </c>
      <c r="K88" s="149" t="s">
        <v>832</v>
      </c>
      <c r="L88" s="149" t="s">
        <v>833</v>
      </c>
      <c r="M88" s="149" t="s">
        <v>834</v>
      </c>
    </row>
    <row r="89" spans="1:13" x14ac:dyDescent="0.25">
      <c r="A89" s="149" t="s">
        <v>273</v>
      </c>
      <c r="B89" s="149" t="s">
        <v>274</v>
      </c>
      <c r="C89" s="149" t="s">
        <v>275</v>
      </c>
      <c r="D89" s="149" t="s">
        <v>526</v>
      </c>
      <c r="E89" s="149" t="s">
        <v>825</v>
      </c>
      <c r="F89" s="149" t="s">
        <v>826</v>
      </c>
      <c r="G89" s="149" t="s">
        <v>220</v>
      </c>
      <c r="H89" s="149" t="s">
        <v>346</v>
      </c>
      <c r="I89" s="149" t="s">
        <v>828</v>
      </c>
      <c r="J89" s="149" t="s">
        <v>827</v>
      </c>
      <c r="K89" s="149" t="s">
        <v>835</v>
      </c>
      <c r="L89" s="149" t="s">
        <v>836</v>
      </c>
      <c r="M89" s="149" t="s">
        <v>837</v>
      </c>
    </row>
    <row r="90" spans="1:13" x14ac:dyDescent="0.25">
      <c r="A90" s="149" t="s">
        <v>291</v>
      </c>
      <c r="B90" s="149" t="s">
        <v>292</v>
      </c>
      <c r="C90" s="149" t="s">
        <v>293</v>
      </c>
      <c r="D90" s="149" t="s">
        <v>526</v>
      </c>
      <c r="E90" s="149" t="s">
        <v>825</v>
      </c>
      <c r="F90" s="149" t="s">
        <v>826</v>
      </c>
      <c r="G90" s="149" t="s">
        <v>220</v>
      </c>
      <c r="H90" s="149" t="s">
        <v>346</v>
      </c>
      <c r="I90" s="149" t="s">
        <v>828</v>
      </c>
      <c r="J90" s="149" t="s">
        <v>827</v>
      </c>
      <c r="K90" s="149" t="s">
        <v>835</v>
      </c>
      <c r="L90" s="149" t="s">
        <v>836</v>
      </c>
      <c r="M90" s="149" t="s">
        <v>837</v>
      </c>
    </row>
    <row r="91" spans="1:13" x14ac:dyDescent="0.25">
      <c r="A91" s="149" t="s">
        <v>246</v>
      </c>
      <c r="B91" s="149" t="s">
        <v>247</v>
      </c>
      <c r="C91" s="149" t="s">
        <v>248</v>
      </c>
      <c r="D91" s="149" t="s">
        <v>526</v>
      </c>
      <c r="E91" s="149" t="s">
        <v>825</v>
      </c>
      <c r="F91" s="149" t="s">
        <v>826</v>
      </c>
      <c r="G91" s="149" t="s">
        <v>220</v>
      </c>
      <c r="H91" s="149" t="s">
        <v>346</v>
      </c>
      <c r="I91" s="149" t="s">
        <v>828</v>
      </c>
      <c r="J91" s="149" t="s">
        <v>827</v>
      </c>
      <c r="K91" s="149" t="s">
        <v>832</v>
      </c>
      <c r="L91" s="149" t="s">
        <v>833</v>
      </c>
      <c r="M91" s="149" t="s">
        <v>834</v>
      </c>
    </row>
    <row r="92" spans="1:13" x14ac:dyDescent="0.25">
      <c r="A92" s="149" t="s">
        <v>567</v>
      </c>
      <c r="B92" s="149" t="s">
        <v>238</v>
      </c>
      <c r="C92" s="149" t="s">
        <v>239</v>
      </c>
      <c r="D92" s="149" t="s">
        <v>526</v>
      </c>
      <c r="E92" s="149" t="s">
        <v>825</v>
      </c>
      <c r="F92" s="149" t="s">
        <v>826</v>
      </c>
      <c r="G92" s="149" t="s">
        <v>220</v>
      </c>
      <c r="H92" s="149" t="s">
        <v>346</v>
      </c>
      <c r="I92" s="149" t="s">
        <v>828</v>
      </c>
      <c r="J92" s="149" t="s">
        <v>827</v>
      </c>
      <c r="K92" s="149" t="s">
        <v>829</v>
      </c>
      <c r="L92" s="149" t="s">
        <v>830</v>
      </c>
      <c r="M92" s="149" t="s">
        <v>831</v>
      </c>
    </row>
    <row r="93" spans="1:13" x14ac:dyDescent="0.25">
      <c r="A93" s="149" t="s">
        <v>216</v>
      </c>
      <c r="B93" s="149" t="s">
        <v>217</v>
      </c>
      <c r="C93" s="149" t="s">
        <v>654</v>
      </c>
      <c r="D93" s="149" t="s">
        <v>547</v>
      </c>
      <c r="E93" s="149" t="s">
        <v>825</v>
      </c>
      <c r="F93" s="149" t="s">
        <v>826</v>
      </c>
      <c r="G93" s="149" t="s">
        <v>220</v>
      </c>
      <c r="H93" s="149" t="s">
        <v>346</v>
      </c>
      <c r="I93" s="149" t="s">
        <v>828</v>
      </c>
      <c r="J93" s="149" t="s">
        <v>827</v>
      </c>
      <c r="K93" s="149" t="s">
        <v>683</v>
      </c>
      <c r="L93" s="149" t="s">
        <v>684</v>
      </c>
      <c r="M93" s="149" t="s">
        <v>685</v>
      </c>
    </row>
    <row r="94" spans="1:13" x14ac:dyDescent="0.25">
      <c r="A94" s="149" t="s">
        <v>249</v>
      </c>
      <c r="B94" s="149" t="s">
        <v>250</v>
      </c>
      <c r="C94" s="149" t="s">
        <v>251</v>
      </c>
      <c r="D94" s="149" t="s">
        <v>526</v>
      </c>
      <c r="E94" s="149" t="s">
        <v>825</v>
      </c>
      <c r="F94" s="149" t="s">
        <v>826</v>
      </c>
      <c r="G94" s="149" t="s">
        <v>220</v>
      </c>
      <c r="H94" s="149" t="s">
        <v>346</v>
      </c>
      <c r="I94" s="149" t="s">
        <v>828</v>
      </c>
      <c r="J94" s="149" t="s">
        <v>827</v>
      </c>
      <c r="K94" s="149" t="s">
        <v>832</v>
      </c>
      <c r="L94" s="149" t="s">
        <v>833</v>
      </c>
      <c r="M94" s="149" t="s">
        <v>834</v>
      </c>
    </row>
    <row r="95" spans="1:13" x14ac:dyDescent="0.25">
      <c r="A95" s="149" t="s">
        <v>255</v>
      </c>
      <c r="B95" s="149" t="s">
        <v>256</v>
      </c>
      <c r="C95" s="149" t="s">
        <v>257</v>
      </c>
      <c r="D95" s="149" t="s">
        <v>526</v>
      </c>
      <c r="E95" s="149" t="s">
        <v>825</v>
      </c>
      <c r="F95" s="149" t="s">
        <v>826</v>
      </c>
      <c r="G95" s="149" t="s">
        <v>220</v>
      </c>
      <c r="H95" s="149" t="s">
        <v>346</v>
      </c>
      <c r="I95" s="149" t="s">
        <v>828</v>
      </c>
      <c r="J95" s="149" t="s">
        <v>827</v>
      </c>
      <c r="K95" s="149" t="s">
        <v>832</v>
      </c>
      <c r="L95" s="149" t="s">
        <v>833</v>
      </c>
      <c r="M95" s="149" t="s">
        <v>834</v>
      </c>
    </row>
    <row r="96" spans="1:13" x14ac:dyDescent="0.25">
      <c r="A96" s="149" t="s">
        <v>276</v>
      </c>
      <c r="B96" s="149" t="s">
        <v>277</v>
      </c>
      <c r="C96" s="149" t="s">
        <v>278</v>
      </c>
      <c r="D96" s="149" t="s">
        <v>526</v>
      </c>
      <c r="E96" s="149" t="s">
        <v>825</v>
      </c>
      <c r="F96" s="149" t="s">
        <v>826</v>
      </c>
      <c r="G96" s="149" t="s">
        <v>220</v>
      </c>
      <c r="H96" s="149" t="s">
        <v>346</v>
      </c>
      <c r="I96" s="149" t="s">
        <v>828</v>
      </c>
      <c r="J96" s="149" t="s">
        <v>827</v>
      </c>
      <c r="K96" s="149" t="s">
        <v>835</v>
      </c>
      <c r="L96" s="149" t="s">
        <v>836</v>
      </c>
      <c r="M96" s="149" t="s">
        <v>837</v>
      </c>
    </row>
    <row r="97" spans="1:13" x14ac:dyDescent="0.25">
      <c r="A97" s="149" t="s">
        <v>279</v>
      </c>
      <c r="B97" s="149" t="s">
        <v>280</v>
      </c>
      <c r="C97" s="149" t="s">
        <v>281</v>
      </c>
      <c r="D97" s="149" t="s">
        <v>526</v>
      </c>
      <c r="E97" s="149" t="s">
        <v>825</v>
      </c>
      <c r="F97" s="149" t="s">
        <v>826</v>
      </c>
      <c r="G97" s="149" t="s">
        <v>220</v>
      </c>
      <c r="H97" s="149" t="s">
        <v>346</v>
      </c>
      <c r="I97" s="149" t="s">
        <v>828</v>
      </c>
      <c r="J97" s="149" t="s">
        <v>827</v>
      </c>
      <c r="K97" s="149" t="s">
        <v>835</v>
      </c>
      <c r="L97" s="149" t="s">
        <v>836</v>
      </c>
      <c r="M97" s="149" t="s">
        <v>837</v>
      </c>
    </row>
    <row r="98" spans="1:13" x14ac:dyDescent="0.25">
      <c r="A98" s="149" t="s">
        <v>282</v>
      </c>
      <c r="B98" s="149" t="s">
        <v>283</v>
      </c>
      <c r="C98" s="149" t="s">
        <v>284</v>
      </c>
      <c r="D98" s="149" t="s">
        <v>526</v>
      </c>
      <c r="E98" s="149" t="s">
        <v>825</v>
      </c>
      <c r="F98" s="149" t="s">
        <v>826</v>
      </c>
      <c r="G98" s="149" t="s">
        <v>220</v>
      </c>
      <c r="H98" s="149" t="s">
        <v>346</v>
      </c>
      <c r="I98" s="149" t="s">
        <v>828</v>
      </c>
      <c r="J98" s="149" t="s">
        <v>827</v>
      </c>
      <c r="K98" s="149" t="s">
        <v>835</v>
      </c>
      <c r="L98" s="149" t="s">
        <v>836</v>
      </c>
      <c r="M98" s="149" t="s">
        <v>837</v>
      </c>
    </row>
    <row r="99" spans="1:13" x14ac:dyDescent="0.25">
      <c r="A99" s="149" t="s">
        <v>258</v>
      </c>
      <c r="B99" s="149" t="s">
        <v>259</v>
      </c>
      <c r="C99" s="149" t="s">
        <v>260</v>
      </c>
      <c r="D99" s="149" t="s">
        <v>526</v>
      </c>
      <c r="E99" s="149" t="s">
        <v>825</v>
      </c>
      <c r="F99" s="149" t="s">
        <v>826</v>
      </c>
      <c r="G99" s="149" t="s">
        <v>220</v>
      </c>
      <c r="H99" s="149" t="s">
        <v>346</v>
      </c>
      <c r="I99" s="149" t="s">
        <v>828</v>
      </c>
      <c r="J99" s="149" t="s">
        <v>827</v>
      </c>
      <c r="K99" s="149" t="s">
        <v>832</v>
      </c>
      <c r="L99" s="149" t="s">
        <v>833</v>
      </c>
      <c r="M99" s="149" t="s">
        <v>834</v>
      </c>
    </row>
    <row r="100" spans="1:13" x14ac:dyDescent="0.25">
      <c r="A100" s="149" t="s">
        <v>261</v>
      </c>
      <c r="B100" s="149" t="s">
        <v>262</v>
      </c>
      <c r="C100" s="149" t="s">
        <v>263</v>
      </c>
      <c r="D100" s="149" t="s">
        <v>526</v>
      </c>
      <c r="E100" s="149" t="s">
        <v>825</v>
      </c>
      <c r="F100" s="149" t="s">
        <v>826</v>
      </c>
      <c r="G100" s="149" t="s">
        <v>220</v>
      </c>
      <c r="H100" s="149" t="s">
        <v>346</v>
      </c>
      <c r="I100" s="149" t="s">
        <v>828</v>
      </c>
      <c r="J100" s="149" t="s">
        <v>827</v>
      </c>
      <c r="K100" s="149" t="s">
        <v>832</v>
      </c>
      <c r="L100" s="149" t="s">
        <v>833</v>
      </c>
      <c r="M100" s="149" t="s">
        <v>834</v>
      </c>
    </row>
    <row r="101" spans="1:13" x14ac:dyDescent="0.25">
      <c r="A101" s="149" t="s">
        <v>264</v>
      </c>
      <c r="B101" s="149" t="s">
        <v>265</v>
      </c>
      <c r="C101" s="149" t="s">
        <v>266</v>
      </c>
      <c r="D101" s="149" t="s">
        <v>526</v>
      </c>
      <c r="E101" s="149" t="s">
        <v>825</v>
      </c>
      <c r="F101" s="149" t="s">
        <v>826</v>
      </c>
      <c r="G101" s="149" t="s">
        <v>220</v>
      </c>
      <c r="H101" s="149" t="s">
        <v>346</v>
      </c>
      <c r="I101" s="149" t="s">
        <v>828</v>
      </c>
      <c r="J101" s="149" t="s">
        <v>827</v>
      </c>
      <c r="K101" s="149" t="s">
        <v>832</v>
      </c>
      <c r="L101" s="149" t="s">
        <v>833</v>
      </c>
      <c r="M101" s="149" t="s">
        <v>834</v>
      </c>
    </row>
    <row r="102" spans="1:13" x14ac:dyDescent="0.25">
      <c r="A102" s="149" t="s">
        <v>285</v>
      </c>
      <c r="B102" s="149" t="s">
        <v>286</v>
      </c>
      <c r="C102" s="149" t="s">
        <v>287</v>
      </c>
      <c r="D102" s="149" t="s">
        <v>526</v>
      </c>
      <c r="E102" s="149" t="s">
        <v>825</v>
      </c>
      <c r="F102" s="149" t="s">
        <v>826</v>
      </c>
      <c r="G102" s="149" t="s">
        <v>220</v>
      </c>
      <c r="H102" s="149" t="s">
        <v>346</v>
      </c>
      <c r="I102" s="149" t="s">
        <v>828</v>
      </c>
      <c r="J102" s="149" t="s">
        <v>827</v>
      </c>
      <c r="K102" s="149" t="s">
        <v>835</v>
      </c>
      <c r="L102" s="149" t="s">
        <v>836</v>
      </c>
      <c r="M102" s="149" t="s">
        <v>837</v>
      </c>
    </row>
    <row r="103" spans="1:13" x14ac:dyDescent="0.25">
      <c r="A103" s="149" t="s">
        <v>231</v>
      </c>
      <c r="B103" s="149" t="s">
        <v>232</v>
      </c>
      <c r="C103" s="149" t="s">
        <v>233</v>
      </c>
      <c r="D103" s="149" t="s">
        <v>526</v>
      </c>
      <c r="E103" s="149" t="s">
        <v>825</v>
      </c>
      <c r="F103" s="149" t="s">
        <v>826</v>
      </c>
      <c r="G103" s="149" t="s">
        <v>220</v>
      </c>
      <c r="H103" s="149" t="s">
        <v>346</v>
      </c>
      <c r="I103" s="149" t="s">
        <v>828</v>
      </c>
      <c r="J103" s="149" t="s">
        <v>827</v>
      </c>
      <c r="K103" s="149" t="s">
        <v>829</v>
      </c>
      <c r="L103" s="149" t="s">
        <v>830</v>
      </c>
      <c r="M103" s="149" t="s">
        <v>831</v>
      </c>
    </row>
    <row r="104" spans="1:13" x14ac:dyDescent="0.25">
      <c r="A104" s="149" t="s">
        <v>267</v>
      </c>
      <c r="B104" s="149" t="s">
        <v>268</v>
      </c>
      <c r="C104" s="149" t="s">
        <v>269</v>
      </c>
      <c r="D104" s="149" t="s">
        <v>526</v>
      </c>
      <c r="E104" s="149" t="s">
        <v>825</v>
      </c>
      <c r="F104" s="149" t="s">
        <v>826</v>
      </c>
      <c r="G104" s="149" t="s">
        <v>220</v>
      </c>
      <c r="H104" s="149" t="s">
        <v>346</v>
      </c>
      <c r="I104" s="149" t="s">
        <v>828</v>
      </c>
      <c r="J104" s="149" t="s">
        <v>827</v>
      </c>
      <c r="K104" s="149" t="s">
        <v>832</v>
      </c>
      <c r="L104" s="149" t="s">
        <v>833</v>
      </c>
      <c r="M104" s="149" t="s">
        <v>834</v>
      </c>
    </row>
    <row r="105" spans="1:13" x14ac:dyDescent="0.25">
      <c r="A105" s="149" t="s">
        <v>288</v>
      </c>
      <c r="B105" s="149" t="s">
        <v>289</v>
      </c>
      <c r="C105" s="149" t="s">
        <v>290</v>
      </c>
      <c r="D105" s="149" t="s">
        <v>526</v>
      </c>
      <c r="E105" s="149" t="s">
        <v>825</v>
      </c>
      <c r="F105" s="149" t="s">
        <v>826</v>
      </c>
      <c r="G105" s="149" t="s">
        <v>220</v>
      </c>
      <c r="H105" s="149" t="s">
        <v>346</v>
      </c>
      <c r="I105" s="149" t="s">
        <v>828</v>
      </c>
      <c r="J105" s="149" t="s">
        <v>827</v>
      </c>
      <c r="K105" s="149" t="s">
        <v>835</v>
      </c>
      <c r="L105" s="149" t="s">
        <v>836</v>
      </c>
      <c r="M105" s="149" t="s">
        <v>837</v>
      </c>
    </row>
    <row r="106" spans="1:13" x14ac:dyDescent="0.25">
      <c r="A106" s="149" t="s">
        <v>605</v>
      </c>
      <c r="B106" s="149" t="s">
        <v>606</v>
      </c>
      <c r="C106" s="149" t="s">
        <v>607</v>
      </c>
      <c r="D106" s="149" t="s">
        <v>524</v>
      </c>
      <c r="E106" s="149" t="s">
        <v>838</v>
      </c>
      <c r="F106" s="149" t="s">
        <v>671</v>
      </c>
      <c r="G106" s="149" t="s">
        <v>27</v>
      </c>
      <c r="H106" s="149" t="s">
        <v>308</v>
      </c>
      <c r="I106" s="149" t="s">
        <v>840</v>
      </c>
      <c r="J106" s="149" t="s">
        <v>839</v>
      </c>
      <c r="K106" s="149" t="s">
        <v>841</v>
      </c>
      <c r="L106" s="149" t="s">
        <v>842</v>
      </c>
      <c r="M106" s="149" t="s">
        <v>843</v>
      </c>
    </row>
    <row r="107" spans="1:13" x14ac:dyDescent="0.25">
      <c r="A107" s="149" t="s">
        <v>602</v>
      </c>
      <c r="B107" s="149" t="s">
        <v>603</v>
      </c>
      <c r="C107" s="149" t="s">
        <v>604</v>
      </c>
      <c r="D107" s="149" t="s">
        <v>524</v>
      </c>
      <c r="E107" s="149" t="s">
        <v>844</v>
      </c>
      <c r="F107" s="149" t="s">
        <v>670</v>
      </c>
      <c r="G107" s="149" t="s">
        <v>27</v>
      </c>
      <c r="H107" s="149" t="s">
        <v>308</v>
      </c>
      <c r="I107" s="149" t="s">
        <v>868</v>
      </c>
      <c r="J107" s="149" t="s">
        <v>845</v>
      </c>
      <c r="K107" s="149" t="s">
        <v>846</v>
      </c>
      <c r="L107" s="149" t="s">
        <v>847</v>
      </c>
      <c r="M107" s="149" t="s">
        <v>848</v>
      </c>
    </row>
    <row r="108" spans="1:13" x14ac:dyDescent="0.25">
      <c r="A108" s="149" t="s">
        <v>98</v>
      </c>
      <c r="B108" s="149" t="s">
        <v>99</v>
      </c>
      <c r="C108" s="149" t="s">
        <v>100</v>
      </c>
      <c r="D108" s="149" t="s">
        <v>524</v>
      </c>
      <c r="E108" s="149" t="s">
        <v>849</v>
      </c>
      <c r="F108" s="149" t="s">
        <v>672</v>
      </c>
      <c r="G108" s="149" t="s">
        <v>27</v>
      </c>
      <c r="H108" s="149" t="s">
        <v>308</v>
      </c>
      <c r="I108" s="149" t="s">
        <v>850</v>
      </c>
      <c r="J108" s="149" t="s">
        <v>827</v>
      </c>
      <c r="K108" s="149" t="s">
        <v>851</v>
      </c>
      <c r="L108" s="149" t="s">
        <v>852</v>
      </c>
      <c r="M108" s="149" t="s">
        <v>853</v>
      </c>
    </row>
    <row r="109" spans="1:13" x14ac:dyDescent="0.25">
      <c r="A109" s="149" t="s">
        <v>103</v>
      </c>
      <c r="B109" s="149" t="s">
        <v>104</v>
      </c>
      <c r="C109" s="149" t="s">
        <v>105</v>
      </c>
      <c r="D109" s="149" t="s">
        <v>524</v>
      </c>
      <c r="E109" s="149" t="s">
        <v>849</v>
      </c>
      <c r="F109" s="149" t="s">
        <v>672</v>
      </c>
      <c r="G109" s="149" t="s">
        <v>27</v>
      </c>
      <c r="H109" s="149" t="s">
        <v>308</v>
      </c>
      <c r="I109" s="149" t="s">
        <v>850</v>
      </c>
      <c r="J109" s="149" t="s">
        <v>827</v>
      </c>
      <c r="K109" s="149" t="s">
        <v>851</v>
      </c>
      <c r="L109" s="149" t="s">
        <v>852</v>
      </c>
      <c r="M109" s="149" t="s">
        <v>853</v>
      </c>
    </row>
    <row r="110" spans="1:13" x14ac:dyDescent="0.25">
      <c r="A110" s="149" t="s">
        <v>106</v>
      </c>
      <c r="B110" s="149" t="s">
        <v>107</v>
      </c>
      <c r="C110" s="149" t="s">
        <v>108</v>
      </c>
      <c r="D110" s="149" t="s">
        <v>524</v>
      </c>
      <c r="E110" s="149" t="s">
        <v>849</v>
      </c>
      <c r="F110" s="149" t="s">
        <v>672</v>
      </c>
      <c r="G110" s="149" t="s">
        <v>27</v>
      </c>
      <c r="H110" s="149" t="s">
        <v>308</v>
      </c>
      <c r="I110" s="149" t="s">
        <v>850</v>
      </c>
      <c r="J110" s="149" t="s">
        <v>827</v>
      </c>
      <c r="K110" s="149" t="s">
        <v>851</v>
      </c>
      <c r="L110" s="149" t="s">
        <v>852</v>
      </c>
      <c r="M110" s="149" t="s">
        <v>853</v>
      </c>
    </row>
    <row r="111" spans="1:13" x14ac:dyDescent="0.25">
      <c r="A111" s="149" t="s">
        <v>577</v>
      </c>
      <c r="B111" s="149" t="s">
        <v>578</v>
      </c>
      <c r="C111" s="149" t="s">
        <v>579</v>
      </c>
      <c r="D111" s="149" t="s">
        <v>524</v>
      </c>
      <c r="E111" s="149" t="s">
        <v>854</v>
      </c>
      <c r="F111" s="8" t="s">
        <v>875</v>
      </c>
      <c r="G111" s="149" t="s">
        <v>27</v>
      </c>
      <c r="H111" s="149" t="s">
        <v>308</v>
      </c>
      <c r="I111" s="149" t="s">
        <v>867</v>
      </c>
      <c r="J111" s="149" t="s">
        <v>770</v>
      </c>
      <c r="K111" s="149" t="s">
        <v>855</v>
      </c>
      <c r="L111" s="149" t="s">
        <v>856</v>
      </c>
      <c r="M111" s="149" t="s">
        <v>857</v>
      </c>
    </row>
    <row r="112" spans="1:13" x14ac:dyDescent="0.25">
      <c r="A112" s="149"/>
      <c r="B112" s="149"/>
      <c r="C112" s="149"/>
      <c r="D112" s="149"/>
      <c r="E112" s="149"/>
      <c r="F112" s="149"/>
      <c r="G112" s="149"/>
      <c r="H112" s="149"/>
      <c r="I112" s="149"/>
      <c r="J112" s="149"/>
      <c r="K112" s="149"/>
      <c r="L112" s="149"/>
      <c r="M112" s="149"/>
    </row>
    <row r="113" spans="1:13" x14ac:dyDescent="0.25">
      <c r="A113" s="149"/>
      <c r="B113" s="149"/>
      <c r="C113" s="149"/>
      <c r="D113" s="149"/>
      <c r="E113" s="149"/>
      <c r="F113" s="149"/>
      <c r="G113" s="149"/>
      <c r="H113" s="149"/>
      <c r="I113" s="149"/>
      <c r="J113" s="149"/>
      <c r="K113" s="149"/>
      <c r="L113" s="149"/>
      <c r="M113" s="149"/>
    </row>
    <row r="114" spans="1:13" x14ac:dyDescent="0.25">
      <c r="A114" s="149"/>
      <c r="B114" s="149"/>
      <c r="C114" s="149"/>
      <c r="D114" s="149"/>
      <c r="E114" s="149"/>
      <c r="F114" s="149"/>
      <c r="G114" s="149"/>
      <c r="H114" s="149"/>
      <c r="I114" s="149"/>
      <c r="J114" s="149"/>
      <c r="K114" s="149"/>
      <c r="L114" s="149"/>
      <c r="M114" s="149"/>
    </row>
    <row r="115" spans="1:13" x14ac:dyDescent="0.25">
      <c r="A115" s="149"/>
      <c r="B115" s="149"/>
      <c r="C115" s="149"/>
      <c r="D115" s="149"/>
      <c r="E115" s="149"/>
      <c r="F115" s="149"/>
      <c r="G115" s="149"/>
      <c r="H115" s="149"/>
      <c r="I115" s="149"/>
      <c r="J115" s="149"/>
      <c r="K115" s="149"/>
      <c r="L115" s="149"/>
      <c r="M115" s="149"/>
    </row>
    <row r="116" spans="1:13" x14ac:dyDescent="0.25">
      <c r="A116" s="149"/>
      <c r="B116" s="149"/>
      <c r="C116" s="149"/>
      <c r="D116" s="149"/>
      <c r="E116" s="149"/>
      <c r="F116" s="149"/>
      <c r="G116" s="149"/>
      <c r="H116" s="149"/>
      <c r="I116" s="149"/>
      <c r="J116" s="149"/>
      <c r="K116" s="149"/>
      <c r="L116" s="149"/>
      <c r="M116" s="149"/>
    </row>
    <row r="117" spans="1:13" x14ac:dyDescent="0.25">
      <c r="A117" s="149"/>
      <c r="B117" s="149"/>
      <c r="C117" s="149"/>
      <c r="D117" s="149"/>
      <c r="E117" s="149"/>
      <c r="F117" s="149"/>
      <c r="G117" s="149"/>
      <c r="H117" s="149"/>
      <c r="I117" s="149"/>
      <c r="J117" s="149"/>
      <c r="K117" s="149"/>
      <c r="L117" s="149"/>
      <c r="M117" s="149"/>
    </row>
    <row r="118" spans="1:13" x14ac:dyDescent="0.25"/>
    <row r="119" spans="1:13" x14ac:dyDescent="0.25"/>
    <row r="120" spans="1:13" x14ac:dyDescent="0.25">
      <c r="A120" s="163"/>
      <c r="B120" s="163"/>
      <c r="C120" s="163"/>
      <c r="D120" s="163"/>
      <c r="E120" s="163"/>
      <c r="F120" s="163"/>
      <c r="G120" s="163"/>
      <c r="H120" s="163"/>
      <c r="I120" s="163"/>
      <c r="J120" s="163"/>
      <c r="K120" s="163"/>
      <c r="L120" s="163"/>
      <c r="M120" s="163"/>
    </row>
    <row r="121" spans="1:13" x14ac:dyDescent="0.25"/>
    <row r="122" spans="1:13" x14ac:dyDescent="0.25"/>
    <row r="123" spans="1:13" x14ac:dyDescent="0.25"/>
    <row r="124" spans="1:13" x14ac:dyDescent="0.25"/>
    <row r="125" spans="1:13" x14ac:dyDescent="0.25"/>
    <row r="126" spans="1:13" x14ac:dyDescent="0.25"/>
    <row r="127" spans="1:13" x14ac:dyDescent="0.25"/>
    <row r="128" spans="1:13"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hidden="1" x14ac:dyDescent="0.25"/>
    <row r="175" ht="12.6" customHeight="1" x14ac:dyDescent="0.25"/>
    <row r="176" ht="12.6" customHeight="1" x14ac:dyDescent="0.25"/>
    <row r="177" ht="12.6" customHeight="1" x14ac:dyDescent="0.25"/>
    <row r="178" ht="12.6" customHeight="1" x14ac:dyDescent="0.25"/>
    <row r="179" ht="12.6" customHeight="1" x14ac:dyDescent="0.25"/>
    <row r="180" ht="12.6" customHeight="1" x14ac:dyDescent="0.25"/>
    <row r="181" ht="12.6" customHeight="1" x14ac:dyDescent="0.25"/>
    <row r="182" ht="12.6" customHeight="1" x14ac:dyDescent="0.25"/>
    <row r="183" ht="12.6" customHeight="1" x14ac:dyDescent="0.25"/>
    <row r="184" ht="12.6" customHeight="1" x14ac:dyDescent="0.25"/>
    <row r="185" ht="12.6" customHeight="1" x14ac:dyDescent="0.25"/>
    <row r="186" ht="12.6" customHeight="1" x14ac:dyDescent="0.25"/>
    <row r="187" ht="12.6" customHeight="1" x14ac:dyDescent="0.25"/>
    <row r="188" ht="12.6" customHeight="1" x14ac:dyDescent="0.25"/>
    <row r="189" ht="12.6" customHeight="1" x14ac:dyDescent="0.25"/>
    <row r="190" ht="12.6" customHeight="1" x14ac:dyDescent="0.25"/>
    <row r="191" ht="12.6" customHeight="1" x14ac:dyDescent="0.25"/>
    <row r="192" ht="12.6" customHeight="1" x14ac:dyDescent="0.25"/>
    <row r="193" ht="12.6" customHeight="1" x14ac:dyDescent="0.25"/>
    <row r="194" ht="12.6" customHeight="1" x14ac:dyDescent="0.25"/>
    <row r="195" ht="12.6" customHeight="1" x14ac:dyDescent="0.25"/>
    <row r="196" ht="12.6" customHeight="1" x14ac:dyDescent="0.25"/>
    <row r="197" ht="12.6" customHeight="1" x14ac:dyDescent="0.25"/>
  </sheetData>
  <mergeCells count="1">
    <mergeCell ref="A120:M12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34998626667073579"/>
  </sheetPr>
  <dimension ref="A1:AV862"/>
  <sheetViews>
    <sheetView zoomScaleNormal="100" workbookViewId="0">
      <pane xSplit="6" ySplit="2" topLeftCell="AD835" activePane="bottomRight" state="frozen"/>
      <selection pane="topRight" activeCell="G1" sqref="G1"/>
      <selection pane="bottomLeft" activeCell="A7" sqref="A7"/>
      <selection pane="bottomRight" activeCell="AO853" sqref="AO853"/>
    </sheetView>
  </sheetViews>
  <sheetFormatPr defaultColWidth="9.21875" defaultRowHeight="10.199999999999999" x14ac:dyDescent="0.2"/>
  <cols>
    <col min="1" max="1" width="11" style="30" bestFit="1" customWidth="1"/>
    <col min="2" max="2" width="5.77734375" style="30" bestFit="1" customWidth="1"/>
    <col min="3" max="3" width="14.44140625" style="30" customWidth="1"/>
    <col min="4" max="4" width="9.77734375" style="30" bestFit="1" customWidth="1"/>
    <col min="5" max="5" width="6.77734375" style="30" customWidth="1"/>
    <col min="6" max="6" width="35" style="30" bestFit="1" customWidth="1"/>
    <col min="7" max="7" width="6.77734375" style="30" bestFit="1" customWidth="1"/>
    <col min="8" max="8" width="8.77734375" style="126" customWidth="1"/>
    <col min="9" max="10" width="8.77734375" style="30" bestFit="1" customWidth="1"/>
    <col min="11" max="11" width="12.21875" style="30" bestFit="1" customWidth="1"/>
    <col min="12" max="13" width="8.77734375" style="30" bestFit="1" customWidth="1"/>
    <col min="14" max="14" width="8.77734375" style="126" bestFit="1" customWidth="1"/>
    <col min="15" max="15" width="7" style="127" customWidth="1"/>
    <col min="16" max="16" width="7" style="30" customWidth="1"/>
    <col min="17" max="17" width="6.44140625" style="30" bestFit="1" customWidth="1"/>
    <col min="18" max="18" width="8.77734375" style="126" bestFit="1" customWidth="1"/>
    <col min="19" max="19" width="7" style="127" customWidth="1"/>
    <col min="20" max="22" width="7" style="30" customWidth="1"/>
    <col min="23" max="23" width="7.77734375" style="30" bestFit="1" customWidth="1"/>
    <col min="24" max="25" width="8.77734375" style="30" bestFit="1" customWidth="1"/>
    <col min="26" max="26" width="9.77734375" style="30" bestFit="1" customWidth="1"/>
    <col min="27" max="27" width="9.5546875" style="30" bestFit="1" customWidth="1"/>
    <col min="28" max="28" width="8.77734375" style="30" bestFit="1" customWidth="1"/>
    <col min="29" max="29" width="13.5546875" style="30" bestFit="1" customWidth="1"/>
    <col min="30" max="31" width="6.44140625" style="30" bestFit="1" customWidth="1"/>
    <col min="32" max="33" width="6.77734375" style="30" bestFit="1" customWidth="1"/>
    <col min="34" max="34" width="9.77734375" style="30" bestFit="1" customWidth="1"/>
    <col min="35" max="35" width="9" style="30" customWidth="1"/>
    <col min="36" max="36" width="2.21875" style="30" customWidth="1"/>
    <col min="37" max="37" width="40.21875" style="30" bestFit="1" customWidth="1"/>
    <col min="38" max="38" width="11.21875" style="30" bestFit="1" customWidth="1"/>
    <col min="39" max="39" width="5.77734375" style="30" bestFit="1" customWidth="1"/>
    <col min="40" max="40" width="12.77734375" style="30" bestFit="1" customWidth="1"/>
    <col min="41" max="41" width="2.21875" style="30" customWidth="1"/>
    <col min="42" max="42" width="11.21875" style="30" customWidth="1"/>
    <col min="43" max="46" width="9.21875" style="30"/>
    <col min="47" max="47" width="12.77734375" style="30" customWidth="1"/>
    <col min="48" max="16384" width="9.21875" style="30"/>
  </cols>
  <sheetData>
    <row r="1" spans="1:40" s="31" customFormat="1" x14ac:dyDescent="0.2">
      <c r="A1" s="33" t="s">
        <v>310</v>
      </c>
      <c r="B1" s="33" t="s">
        <v>2</v>
      </c>
      <c r="C1" s="33" t="s">
        <v>361</v>
      </c>
      <c r="D1" s="33" t="s">
        <v>342</v>
      </c>
      <c r="E1" s="33" t="s">
        <v>311</v>
      </c>
      <c r="F1" s="33" t="s">
        <v>517</v>
      </c>
      <c r="G1" s="53" t="s">
        <v>463</v>
      </c>
      <c r="H1" s="104" t="s">
        <v>464</v>
      </c>
      <c r="I1" s="129" t="s">
        <v>465</v>
      </c>
      <c r="J1" s="53" t="s">
        <v>466</v>
      </c>
      <c r="K1" s="53" t="s">
        <v>467</v>
      </c>
      <c r="L1" s="53" t="s">
        <v>469</v>
      </c>
      <c r="M1" s="53" t="s">
        <v>470</v>
      </c>
      <c r="N1" s="104" t="s">
        <v>471</v>
      </c>
      <c r="O1" s="105" t="s">
        <v>472</v>
      </c>
      <c r="P1" s="53" t="s">
        <v>473</v>
      </c>
      <c r="Q1" s="53" t="s">
        <v>491</v>
      </c>
      <c r="R1" s="104" t="s">
        <v>474</v>
      </c>
      <c r="S1" s="105" t="s">
        <v>475</v>
      </c>
      <c r="T1" s="53" t="s">
        <v>476</v>
      </c>
      <c r="U1" s="53" t="s">
        <v>477</v>
      </c>
      <c r="V1" s="53" t="s">
        <v>478</v>
      </c>
      <c r="W1" s="104" t="s">
        <v>479</v>
      </c>
      <c r="X1" s="105" t="s">
        <v>480</v>
      </c>
      <c r="Y1" s="53" t="s">
        <v>481</v>
      </c>
      <c r="Z1" s="53" t="s">
        <v>482</v>
      </c>
      <c r="AA1" s="53" t="s">
        <v>483</v>
      </c>
      <c r="AB1" s="53" t="s">
        <v>484</v>
      </c>
      <c r="AC1" s="104" t="s">
        <v>485</v>
      </c>
      <c r="AD1" s="105" t="s">
        <v>486</v>
      </c>
      <c r="AE1" s="53" t="s">
        <v>487</v>
      </c>
      <c r="AF1" s="53" t="s">
        <v>488</v>
      </c>
      <c r="AG1" s="53" t="s">
        <v>489</v>
      </c>
      <c r="AH1" s="53" t="s">
        <v>490</v>
      </c>
      <c r="AI1" s="53" t="s">
        <v>468</v>
      </c>
      <c r="AK1" s="56" t="s">
        <v>516</v>
      </c>
      <c r="AL1" s="32"/>
      <c r="AM1" s="32"/>
      <c r="AN1" s="32"/>
    </row>
    <row r="2" spans="1:40" s="33" customFormat="1" ht="40.799999999999997" x14ac:dyDescent="0.2">
      <c r="A2" s="93" t="s">
        <v>591</v>
      </c>
      <c r="B2" s="92" t="s">
        <v>592</v>
      </c>
      <c r="C2" s="94" t="s">
        <v>593</v>
      </c>
      <c r="D2" s="34" t="s">
        <v>462</v>
      </c>
      <c r="G2" s="34" t="s">
        <v>380</v>
      </c>
      <c r="H2" s="106" t="s">
        <v>376</v>
      </c>
      <c r="I2" s="130" t="s">
        <v>429</v>
      </c>
      <c r="J2" s="34" t="s">
        <v>430</v>
      </c>
      <c r="K2" s="34" t="s">
        <v>431</v>
      </c>
      <c r="L2" s="34" t="s">
        <v>433</v>
      </c>
      <c r="M2" s="34" t="s">
        <v>434</v>
      </c>
      <c r="N2" s="106" t="s">
        <v>435</v>
      </c>
      <c r="O2" s="107" t="s">
        <v>436</v>
      </c>
      <c r="P2" s="34" t="s">
        <v>437</v>
      </c>
      <c r="Q2" s="34" t="s">
        <v>438</v>
      </c>
      <c r="R2" s="106" t="s">
        <v>439</v>
      </c>
      <c r="S2" s="107" t="s">
        <v>440</v>
      </c>
      <c r="T2" s="34" t="s">
        <v>441</v>
      </c>
      <c r="U2" s="34" t="s">
        <v>442</v>
      </c>
      <c r="V2" s="34" t="s">
        <v>443</v>
      </c>
      <c r="W2" s="106" t="s">
        <v>444</v>
      </c>
      <c r="X2" s="107" t="s">
        <v>445</v>
      </c>
      <c r="Y2" s="34" t="s">
        <v>446</v>
      </c>
      <c r="Z2" s="34" t="s">
        <v>447</v>
      </c>
      <c r="AA2" s="34" t="s">
        <v>448</v>
      </c>
      <c r="AB2" s="34" t="s">
        <v>449</v>
      </c>
      <c r="AC2" s="106" t="s">
        <v>450</v>
      </c>
      <c r="AD2" s="107" t="s">
        <v>451</v>
      </c>
      <c r="AE2" s="34" t="s">
        <v>452</v>
      </c>
      <c r="AF2" s="34" t="s">
        <v>453</v>
      </c>
      <c r="AG2" s="34" t="s">
        <v>454</v>
      </c>
      <c r="AH2" s="34" t="s">
        <v>455</v>
      </c>
      <c r="AI2" s="34" t="s">
        <v>432</v>
      </c>
      <c r="AJ2" s="34"/>
      <c r="AK2" s="35" t="s">
        <v>360</v>
      </c>
      <c r="AL2" s="35" t="s">
        <v>311</v>
      </c>
      <c r="AM2" s="35" t="s">
        <v>341</v>
      </c>
      <c r="AN2" s="35" t="s">
        <v>594</v>
      </c>
    </row>
    <row r="3" spans="1:40" x14ac:dyDescent="0.2">
      <c r="A3" s="81" t="str">
        <f t="shared" ref="A3:A81" si="0">CONCATENATE(E3,D3)</f>
        <v>Eng40816</v>
      </c>
      <c r="B3" s="87"/>
      <c r="C3" s="87"/>
      <c r="D3" s="70">
        <v>40816</v>
      </c>
      <c r="E3" s="33" t="s">
        <v>546</v>
      </c>
      <c r="F3" s="33" t="s">
        <v>309</v>
      </c>
      <c r="G3" s="85">
        <f t="shared" ref="G3:P12" si="1">SUMIFS(G$179:G$800,$D$179:$D$800,$D3)</f>
        <v>0</v>
      </c>
      <c r="H3" s="108">
        <f t="shared" si="1"/>
        <v>2098</v>
      </c>
      <c r="I3" s="131">
        <f t="shared" si="1"/>
        <v>1497</v>
      </c>
      <c r="J3" s="85">
        <f t="shared" si="1"/>
        <v>404</v>
      </c>
      <c r="K3" s="85">
        <f t="shared" si="1"/>
        <v>72</v>
      </c>
      <c r="L3" s="85">
        <f t="shared" si="1"/>
        <v>0</v>
      </c>
      <c r="M3" s="85">
        <f t="shared" si="1"/>
        <v>0</v>
      </c>
      <c r="N3" s="108">
        <f t="shared" si="1"/>
        <v>38</v>
      </c>
      <c r="O3" s="109">
        <f t="shared" si="1"/>
        <v>1694</v>
      </c>
      <c r="P3" s="85">
        <f t="shared" si="1"/>
        <v>220</v>
      </c>
      <c r="Q3" s="85">
        <f t="shared" ref="Q3:Z12" si="2">SUMIFS(Q$179:Q$800,$D$179:$D$800,$D3)</f>
        <v>65</v>
      </c>
      <c r="R3" s="108">
        <f t="shared" si="2"/>
        <v>119</v>
      </c>
      <c r="S3" s="109">
        <f t="shared" si="2"/>
        <v>617</v>
      </c>
      <c r="T3" s="85">
        <f t="shared" si="2"/>
        <v>1031</v>
      </c>
      <c r="U3" s="85">
        <f t="shared" si="2"/>
        <v>258</v>
      </c>
      <c r="V3" s="85">
        <f t="shared" si="2"/>
        <v>70</v>
      </c>
      <c r="W3" s="108">
        <f t="shared" si="2"/>
        <v>122</v>
      </c>
      <c r="X3" s="109">
        <f t="shared" si="2"/>
        <v>366</v>
      </c>
      <c r="Y3" s="85">
        <f t="shared" si="2"/>
        <v>380</v>
      </c>
      <c r="Z3" s="85">
        <f t="shared" si="2"/>
        <v>1625</v>
      </c>
      <c r="AA3" s="85">
        <f t="shared" ref="AA3:AI12" si="3">SUMIFS(AA$179:AA$800,$D$179:$D$800,$D3)</f>
        <v>46</v>
      </c>
      <c r="AB3" s="85">
        <f t="shared" si="3"/>
        <v>37</v>
      </c>
      <c r="AC3" s="108">
        <f t="shared" si="3"/>
        <v>0</v>
      </c>
      <c r="AD3" s="109">
        <f t="shared" si="3"/>
        <v>0</v>
      </c>
      <c r="AE3" s="85">
        <f t="shared" si="3"/>
        <v>0</v>
      </c>
      <c r="AF3" s="85">
        <f t="shared" si="3"/>
        <v>0</v>
      </c>
      <c r="AG3" s="85">
        <f t="shared" si="3"/>
        <v>0</v>
      </c>
      <c r="AH3" s="85">
        <f t="shared" si="3"/>
        <v>0</v>
      </c>
      <c r="AI3" s="85">
        <f t="shared" si="3"/>
        <v>87</v>
      </c>
      <c r="AJ3" s="75"/>
      <c r="AK3" s="76" t="s">
        <v>309</v>
      </c>
      <c r="AL3" s="76" t="s">
        <v>3</v>
      </c>
      <c r="AM3" s="76" t="s">
        <v>652</v>
      </c>
      <c r="AN3" s="76"/>
    </row>
    <row r="4" spans="1:40" x14ac:dyDescent="0.2">
      <c r="A4" s="81" t="str">
        <f t="shared" si="0"/>
        <v>Eng40999</v>
      </c>
      <c r="B4" s="87"/>
      <c r="C4" s="87"/>
      <c r="D4" s="89">
        <f>EOMONTH(D3,6)</f>
        <v>40999</v>
      </c>
      <c r="E4" s="87" t="str">
        <f>E3</f>
        <v>Eng</v>
      </c>
      <c r="F4" s="87" t="str">
        <f t="shared" ref="F4:F23" si="4">F3</f>
        <v>England</v>
      </c>
      <c r="G4" s="85">
        <f t="shared" si="1"/>
        <v>0</v>
      </c>
      <c r="H4" s="108">
        <f t="shared" si="1"/>
        <v>2085</v>
      </c>
      <c r="I4" s="131">
        <f t="shared" si="1"/>
        <v>1498</v>
      </c>
      <c r="J4" s="85">
        <f t="shared" si="1"/>
        <v>362</v>
      </c>
      <c r="K4" s="85">
        <f t="shared" si="1"/>
        <v>87</v>
      </c>
      <c r="L4" s="85">
        <f t="shared" si="1"/>
        <v>0</v>
      </c>
      <c r="M4" s="85">
        <f t="shared" si="1"/>
        <v>0</v>
      </c>
      <c r="N4" s="108">
        <f t="shared" si="1"/>
        <v>46</v>
      </c>
      <c r="O4" s="109">
        <f t="shared" si="1"/>
        <v>1702</v>
      </c>
      <c r="P4" s="85">
        <f t="shared" si="1"/>
        <v>197</v>
      </c>
      <c r="Q4" s="85">
        <f t="shared" si="2"/>
        <v>57</v>
      </c>
      <c r="R4" s="108">
        <f t="shared" si="2"/>
        <v>119</v>
      </c>
      <c r="S4" s="109">
        <f t="shared" si="2"/>
        <v>592</v>
      </c>
      <c r="T4" s="85">
        <f t="shared" si="2"/>
        <v>1058</v>
      </c>
      <c r="U4" s="85">
        <f t="shared" si="2"/>
        <v>230</v>
      </c>
      <c r="V4" s="85">
        <f t="shared" si="2"/>
        <v>81</v>
      </c>
      <c r="W4" s="108">
        <f t="shared" si="2"/>
        <v>124</v>
      </c>
      <c r="X4" s="109">
        <f t="shared" si="2"/>
        <v>349</v>
      </c>
      <c r="Y4" s="85">
        <f t="shared" si="2"/>
        <v>389</v>
      </c>
      <c r="Z4" s="85">
        <f t="shared" si="2"/>
        <v>1263</v>
      </c>
      <c r="AA4" s="85">
        <f t="shared" si="3"/>
        <v>69</v>
      </c>
      <c r="AB4" s="85">
        <f t="shared" si="3"/>
        <v>47</v>
      </c>
      <c r="AC4" s="108">
        <f t="shared" si="3"/>
        <v>0</v>
      </c>
      <c r="AD4" s="109">
        <f t="shared" si="3"/>
        <v>0</v>
      </c>
      <c r="AE4" s="85">
        <f t="shared" si="3"/>
        <v>0</v>
      </c>
      <c r="AF4" s="85">
        <f t="shared" si="3"/>
        <v>0</v>
      </c>
      <c r="AG4" s="85">
        <f t="shared" si="3"/>
        <v>0</v>
      </c>
      <c r="AH4" s="85">
        <f t="shared" si="3"/>
        <v>0</v>
      </c>
      <c r="AI4" s="85">
        <f t="shared" si="3"/>
        <v>87</v>
      </c>
      <c r="AJ4" s="75"/>
      <c r="AK4" s="77" t="s">
        <v>364</v>
      </c>
      <c r="AL4" s="76"/>
      <c r="AM4" s="76"/>
      <c r="AN4" s="76"/>
    </row>
    <row r="5" spans="1:40" x14ac:dyDescent="0.2">
      <c r="A5" s="81" t="str">
        <f t="shared" si="0"/>
        <v>Eng41182</v>
      </c>
      <c r="B5" s="87"/>
      <c r="C5" s="87"/>
      <c r="D5" s="89">
        <f t="shared" ref="D5:D20" si="5">EOMONTH(D4,6)</f>
        <v>41182</v>
      </c>
      <c r="E5" s="87" t="str">
        <f t="shared" ref="E5:E23" si="6">E4</f>
        <v>Eng</v>
      </c>
      <c r="F5" s="87" t="str">
        <f t="shared" si="4"/>
        <v>England</v>
      </c>
      <c r="G5" s="85">
        <f t="shared" si="1"/>
        <v>0</v>
      </c>
      <c r="H5" s="108">
        <f t="shared" si="1"/>
        <v>1753</v>
      </c>
      <c r="I5" s="131">
        <f t="shared" si="1"/>
        <v>1401</v>
      </c>
      <c r="J5" s="85">
        <f t="shared" si="1"/>
        <v>226</v>
      </c>
      <c r="K5" s="85">
        <f t="shared" si="1"/>
        <v>35</v>
      </c>
      <c r="L5" s="85">
        <f t="shared" si="1"/>
        <v>0</v>
      </c>
      <c r="M5" s="85">
        <f t="shared" si="1"/>
        <v>0</v>
      </c>
      <c r="N5" s="108">
        <f t="shared" si="1"/>
        <v>18</v>
      </c>
      <c r="O5" s="109">
        <f t="shared" si="1"/>
        <v>1374</v>
      </c>
      <c r="P5" s="85">
        <f t="shared" si="1"/>
        <v>94</v>
      </c>
      <c r="Q5" s="85">
        <f t="shared" si="2"/>
        <v>25</v>
      </c>
      <c r="R5" s="108">
        <f t="shared" si="2"/>
        <v>52</v>
      </c>
      <c r="S5" s="109">
        <f t="shared" si="2"/>
        <v>575</v>
      </c>
      <c r="T5" s="85">
        <f t="shared" si="2"/>
        <v>785</v>
      </c>
      <c r="U5" s="85">
        <f t="shared" si="2"/>
        <v>246</v>
      </c>
      <c r="V5" s="85">
        <f t="shared" si="2"/>
        <v>65</v>
      </c>
      <c r="W5" s="108">
        <f t="shared" si="2"/>
        <v>48</v>
      </c>
      <c r="X5" s="109">
        <f t="shared" si="2"/>
        <v>184</v>
      </c>
      <c r="Y5" s="85">
        <f t="shared" si="2"/>
        <v>358</v>
      </c>
      <c r="Z5" s="85">
        <f t="shared" si="2"/>
        <v>1066</v>
      </c>
      <c r="AA5" s="85">
        <f t="shared" si="3"/>
        <v>101</v>
      </c>
      <c r="AB5" s="85">
        <f t="shared" si="3"/>
        <v>47</v>
      </c>
      <c r="AC5" s="108">
        <f t="shared" si="3"/>
        <v>0</v>
      </c>
      <c r="AD5" s="109">
        <f t="shared" si="3"/>
        <v>0</v>
      </c>
      <c r="AE5" s="85">
        <f t="shared" si="3"/>
        <v>0</v>
      </c>
      <c r="AF5" s="85">
        <f t="shared" si="3"/>
        <v>0</v>
      </c>
      <c r="AG5" s="85">
        <f t="shared" si="3"/>
        <v>0</v>
      </c>
      <c r="AH5" s="85">
        <f t="shared" si="3"/>
        <v>0</v>
      </c>
      <c r="AI5" s="85">
        <f t="shared" si="3"/>
        <v>73</v>
      </c>
      <c r="AJ5" s="75"/>
      <c r="AK5" s="76" t="s">
        <v>547</v>
      </c>
      <c r="AL5" s="76" t="s">
        <v>525</v>
      </c>
      <c r="AM5" s="76" t="s">
        <v>525</v>
      </c>
      <c r="AN5" s="76"/>
    </row>
    <row r="6" spans="1:40" x14ac:dyDescent="0.2">
      <c r="A6" s="81" t="str">
        <f t="shared" si="0"/>
        <v>Eng41364</v>
      </c>
      <c r="B6" s="87"/>
      <c r="C6" s="87"/>
      <c r="D6" s="89">
        <f t="shared" si="5"/>
        <v>41364</v>
      </c>
      <c r="E6" s="87" t="str">
        <f t="shared" si="6"/>
        <v>Eng</v>
      </c>
      <c r="F6" s="87" t="str">
        <f t="shared" si="4"/>
        <v>England</v>
      </c>
      <c r="G6" s="85">
        <f t="shared" si="1"/>
        <v>0</v>
      </c>
      <c r="H6" s="108">
        <f t="shared" si="1"/>
        <v>2097</v>
      </c>
      <c r="I6" s="131">
        <f t="shared" si="1"/>
        <v>1492.0018</v>
      </c>
      <c r="J6" s="85">
        <f t="shared" si="1"/>
        <v>376.9991</v>
      </c>
      <c r="K6" s="85">
        <f t="shared" si="1"/>
        <v>78.99969999999999</v>
      </c>
      <c r="L6" s="85">
        <f t="shared" si="1"/>
        <v>0</v>
      </c>
      <c r="M6" s="85">
        <f t="shared" si="1"/>
        <v>0</v>
      </c>
      <c r="N6" s="108">
        <f t="shared" si="1"/>
        <v>26</v>
      </c>
      <c r="O6" s="109">
        <f t="shared" si="1"/>
        <v>1676.6</v>
      </c>
      <c r="P6" s="85">
        <f t="shared" si="1"/>
        <v>123.217</v>
      </c>
      <c r="Q6" s="85">
        <f t="shared" si="2"/>
        <v>50.086799999999997</v>
      </c>
      <c r="R6" s="108">
        <f t="shared" si="2"/>
        <v>47.086799999999997</v>
      </c>
      <c r="S6" s="109">
        <f t="shared" si="2"/>
        <v>582.02170000000001</v>
      </c>
      <c r="T6" s="85">
        <f t="shared" si="2"/>
        <v>972.35659999999996</v>
      </c>
      <c r="U6" s="85">
        <f t="shared" si="2"/>
        <v>255.17830000000001</v>
      </c>
      <c r="V6" s="85">
        <f t="shared" si="2"/>
        <v>93.3566</v>
      </c>
      <c r="W6" s="108">
        <f t="shared" si="2"/>
        <v>44.086799999999997</v>
      </c>
      <c r="X6" s="109">
        <f t="shared" si="2"/>
        <v>258.1979</v>
      </c>
      <c r="Y6" s="85">
        <f t="shared" si="2"/>
        <v>437.34660000000002</v>
      </c>
      <c r="Z6" s="85">
        <f t="shared" si="2"/>
        <v>836.37120000000004</v>
      </c>
      <c r="AA6" s="85">
        <f t="shared" si="3"/>
        <v>141.089</v>
      </c>
      <c r="AB6" s="85">
        <f t="shared" si="3"/>
        <v>84</v>
      </c>
      <c r="AC6" s="108">
        <f t="shared" si="3"/>
        <v>0</v>
      </c>
      <c r="AD6" s="109">
        <f t="shared" si="3"/>
        <v>0</v>
      </c>
      <c r="AE6" s="85">
        <f t="shared" si="3"/>
        <v>0</v>
      </c>
      <c r="AF6" s="85">
        <f t="shared" si="3"/>
        <v>0</v>
      </c>
      <c r="AG6" s="85">
        <f t="shared" si="3"/>
        <v>0</v>
      </c>
      <c r="AH6" s="85">
        <f t="shared" si="3"/>
        <v>0</v>
      </c>
      <c r="AI6" s="85">
        <f t="shared" si="3"/>
        <v>112.99939999999999</v>
      </c>
      <c r="AJ6" s="75"/>
      <c r="AK6" s="76" t="s">
        <v>526</v>
      </c>
      <c r="AL6" s="76" t="s">
        <v>527</v>
      </c>
      <c r="AM6" s="76" t="s">
        <v>527</v>
      </c>
      <c r="AN6" s="76"/>
    </row>
    <row r="7" spans="1:40" x14ac:dyDescent="0.2">
      <c r="A7" s="81" t="str">
        <f t="shared" si="0"/>
        <v>Eng41547</v>
      </c>
      <c r="B7" s="87"/>
      <c r="C7" s="87"/>
      <c r="D7" s="89">
        <f t="shared" si="5"/>
        <v>41547</v>
      </c>
      <c r="E7" s="87" t="str">
        <f t="shared" si="6"/>
        <v>Eng</v>
      </c>
      <c r="F7" s="87" t="str">
        <f t="shared" si="4"/>
        <v>England</v>
      </c>
      <c r="G7" s="85">
        <f t="shared" si="1"/>
        <v>0</v>
      </c>
      <c r="H7" s="108">
        <f t="shared" si="1"/>
        <v>8253</v>
      </c>
      <c r="I7" s="131">
        <f t="shared" si="1"/>
        <v>5197</v>
      </c>
      <c r="J7" s="85">
        <f t="shared" si="1"/>
        <v>1722</v>
      </c>
      <c r="K7" s="85">
        <f t="shared" si="1"/>
        <v>430</v>
      </c>
      <c r="L7" s="85">
        <f t="shared" si="1"/>
        <v>0</v>
      </c>
      <c r="M7" s="85">
        <f t="shared" si="1"/>
        <v>0</v>
      </c>
      <c r="N7" s="108">
        <f t="shared" si="1"/>
        <v>184</v>
      </c>
      <c r="O7" s="109">
        <f t="shared" si="1"/>
        <v>6800</v>
      </c>
      <c r="P7" s="85">
        <f t="shared" si="1"/>
        <v>672</v>
      </c>
      <c r="Q7" s="85">
        <f t="shared" si="2"/>
        <v>415</v>
      </c>
      <c r="R7" s="108">
        <f t="shared" si="2"/>
        <v>320</v>
      </c>
      <c r="S7" s="109">
        <f t="shared" si="2"/>
        <v>2311</v>
      </c>
      <c r="T7" s="85">
        <f t="shared" si="2"/>
        <v>3102</v>
      </c>
      <c r="U7" s="85">
        <f t="shared" si="2"/>
        <v>870</v>
      </c>
      <c r="V7" s="85">
        <f t="shared" si="2"/>
        <v>352</v>
      </c>
      <c r="W7" s="108">
        <f t="shared" si="2"/>
        <v>480</v>
      </c>
      <c r="X7" s="109">
        <f t="shared" si="2"/>
        <v>899</v>
      </c>
      <c r="Y7" s="85">
        <f t="shared" si="2"/>
        <v>1748</v>
      </c>
      <c r="Z7" s="85">
        <f t="shared" si="2"/>
        <v>3242</v>
      </c>
      <c r="AA7" s="85">
        <f t="shared" si="3"/>
        <v>667</v>
      </c>
      <c r="AB7" s="85">
        <f t="shared" si="3"/>
        <v>355</v>
      </c>
      <c r="AC7" s="108">
        <f t="shared" si="3"/>
        <v>0</v>
      </c>
      <c r="AD7" s="109">
        <f t="shared" si="3"/>
        <v>0</v>
      </c>
      <c r="AE7" s="85">
        <f t="shared" si="3"/>
        <v>0</v>
      </c>
      <c r="AF7" s="85">
        <f t="shared" si="3"/>
        <v>0</v>
      </c>
      <c r="AG7" s="85">
        <f t="shared" si="3"/>
        <v>0</v>
      </c>
      <c r="AH7" s="85">
        <f t="shared" si="3"/>
        <v>0</v>
      </c>
      <c r="AI7" s="85">
        <f t="shared" si="3"/>
        <v>742</v>
      </c>
      <c r="AJ7" s="75"/>
      <c r="AK7" s="76" t="s">
        <v>524</v>
      </c>
      <c r="AL7" s="76" t="s">
        <v>528</v>
      </c>
      <c r="AM7" s="76" t="s">
        <v>528</v>
      </c>
      <c r="AN7" s="76"/>
    </row>
    <row r="8" spans="1:40" x14ac:dyDescent="0.2">
      <c r="A8" s="81" t="str">
        <f t="shared" si="0"/>
        <v>Eng41729</v>
      </c>
      <c r="B8" s="87"/>
      <c r="C8" s="87"/>
      <c r="D8" s="89">
        <f t="shared" si="5"/>
        <v>41729</v>
      </c>
      <c r="E8" s="87" t="str">
        <f t="shared" si="6"/>
        <v>Eng</v>
      </c>
      <c r="F8" s="87" t="str">
        <f t="shared" si="4"/>
        <v>England</v>
      </c>
      <c r="G8" s="85">
        <f t="shared" si="1"/>
        <v>0</v>
      </c>
      <c r="H8" s="108">
        <f t="shared" si="1"/>
        <v>8493</v>
      </c>
      <c r="I8" s="131">
        <f t="shared" si="1"/>
        <v>5553</v>
      </c>
      <c r="J8" s="85">
        <f t="shared" si="1"/>
        <v>1772</v>
      </c>
      <c r="K8" s="85">
        <f t="shared" si="1"/>
        <v>388</v>
      </c>
      <c r="L8" s="85">
        <f t="shared" si="1"/>
        <v>0</v>
      </c>
      <c r="M8" s="85">
        <f t="shared" si="1"/>
        <v>0</v>
      </c>
      <c r="N8" s="108">
        <f t="shared" si="1"/>
        <v>321</v>
      </c>
      <c r="O8" s="109">
        <f t="shared" si="1"/>
        <v>6969</v>
      </c>
      <c r="P8" s="85">
        <f t="shared" si="1"/>
        <v>665</v>
      </c>
      <c r="Q8" s="85">
        <f t="shared" si="2"/>
        <v>287</v>
      </c>
      <c r="R8" s="108">
        <f t="shared" si="2"/>
        <v>417</v>
      </c>
      <c r="S8" s="109">
        <f t="shared" si="2"/>
        <v>2092</v>
      </c>
      <c r="T8" s="85">
        <f t="shared" si="2"/>
        <v>2857</v>
      </c>
      <c r="U8" s="85">
        <f t="shared" si="2"/>
        <v>802</v>
      </c>
      <c r="V8" s="85">
        <f t="shared" si="2"/>
        <v>284</v>
      </c>
      <c r="W8" s="108">
        <f t="shared" si="2"/>
        <v>353</v>
      </c>
      <c r="X8" s="109">
        <f t="shared" si="2"/>
        <v>1216</v>
      </c>
      <c r="Y8" s="85">
        <f t="shared" si="2"/>
        <v>2109</v>
      </c>
      <c r="Z8" s="85">
        <f t="shared" si="2"/>
        <v>2552</v>
      </c>
      <c r="AA8" s="85">
        <f t="shared" si="3"/>
        <v>641</v>
      </c>
      <c r="AB8" s="85">
        <f t="shared" si="3"/>
        <v>396</v>
      </c>
      <c r="AC8" s="108">
        <f t="shared" si="3"/>
        <v>0</v>
      </c>
      <c r="AD8" s="109">
        <f t="shared" si="3"/>
        <v>0</v>
      </c>
      <c r="AE8" s="85">
        <f t="shared" si="3"/>
        <v>0</v>
      </c>
      <c r="AF8" s="85">
        <f t="shared" si="3"/>
        <v>0</v>
      </c>
      <c r="AG8" s="85">
        <f t="shared" si="3"/>
        <v>0</v>
      </c>
      <c r="AH8" s="85">
        <f t="shared" si="3"/>
        <v>0</v>
      </c>
      <c r="AI8" s="85">
        <f t="shared" si="3"/>
        <v>441</v>
      </c>
      <c r="AJ8" s="75"/>
      <c r="AK8" s="76" t="s">
        <v>529</v>
      </c>
      <c r="AL8" s="76" t="s">
        <v>530</v>
      </c>
      <c r="AM8" s="76" t="s">
        <v>530</v>
      </c>
      <c r="AN8" s="76"/>
    </row>
    <row r="9" spans="1:40" x14ac:dyDescent="0.2">
      <c r="A9" s="81" t="str">
        <f t="shared" si="0"/>
        <v>Eng41912</v>
      </c>
      <c r="B9" s="87"/>
      <c r="C9" s="87"/>
      <c r="D9" s="89">
        <f t="shared" si="5"/>
        <v>41912</v>
      </c>
      <c r="E9" s="87" t="str">
        <f t="shared" si="6"/>
        <v>Eng</v>
      </c>
      <c r="F9" s="87" t="str">
        <f t="shared" si="4"/>
        <v>England</v>
      </c>
      <c r="G9" s="85">
        <f t="shared" si="1"/>
        <v>0</v>
      </c>
      <c r="H9" s="108">
        <f t="shared" si="1"/>
        <v>11572</v>
      </c>
      <c r="I9" s="131">
        <f t="shared" si="1"/>
        <v>7849</v>
      </c>
      <c r="J9" s="85">
        <f t="shared" si="1"/>
        <v>2068</v>
      </c>
      <c r="K9" s="85">
        <f t="shared" si="1"/>
        <v>432</v>
      </c>
      <c r="L9" s="85">
        <f t="shared" si="1"/>
        <v>0</v>
      </c>
      <c r="M9" s="85">
        <f t="shared" si="1"/>
        <v>0</v>
      </c>
      <c r="N9" s="108">
        <f t="shared" si="1"/>
        <v>361</v>
      </c>
      <c r="O9" s="109">
        <f t="shared" si="1"/>
        <v>9555</v>
      </c>
      <c r="P9" s="85">
        <f t="shared" si="1"/>
        <v>908</v>
      </c>
      <c r="Q9" s="85">
        <f t="shared" si="2"/>
        <v>388</v>
      </c>
      <c r="R9" s="108">
        <f t="shared" si="2"/>
        <v>404</v>
      </c>
      <c r="S9" s="109">
        <f t="shared" si="2"/>
        <v>2869</v>
      </c>
      <c r="T9" s="85">
        <f t="shared" si="2"/>
        <v>3984</v>
      </c>
      <c r="U9" s="85">
        <f t="shared" si="2"/>
        <v>1083</v>
      </c>
      <c r="V9" s="85">
        <f t="shared" si="2"/>
        <v>344</v>
      </c>
      <c r="W9" s="108">
        <f t="shared" si="2"/>
        <v>471</v>
      </c>
      <c r="X9" s="109">
        <f t="shared" si="2"/>
        <v>1756</v>
      </c>
      <c r="Y9" s="85">
        <f t="shared" si="2"/>
        <v>3014</v>
      </c>
      <c r="Z9" s="85">
        <f t="shared" si="2"/>
        <v>3601</v>
      </c>
      <c r="AA9" s="85">
        <f t="shared" si="3"/>
        <v>1331</v>
      </c>
      <c r="AB9" s="85">
        <f t="shared" si="3"/>
        <v>691</v>
      </c>
      <c r="AC9" s="108">
        <f t="shared" si="3"/>
        <v>0</v>
      </c>
      <c r="AD9" s="109">
        <f t="shared" si="3"/>
        <v>0</v>
      </c>
      <c r="AE9" s="85">
        <f t="shared" si="3"/>
        <v>0</v>
      </c>
      <c r="AF9" s="85">
        <f t="shared" si="3"/>
        <v>0</v>
      </c>
      <c r="AG9" s="85">
        <f t="shared" si="3"/>
        <v>0</v>
      </c>
      <c r="AH9" s="85">
        <f t="shared" si="3"/>
        <v>0</v>
      </c>
      <c r="AI9" s="85">
        <f t="shared" si="3"/>
        <v>699</v>
      </c>
      <c r="AJ9" s="75"/>
      <c r="AK9" s="76" t="s">
        <v>34</v>
      </c>
      <c r="AL9" s="76" t="s">
        <v>4</v>
      </c>
      <c r="AM9" s="76" t="s">
        <v>4</v>
      </c>
      <c r="AN9" s="76"/>
    </row>
    <row r="10" spans="1:40" x14ac:dyDescent="0.2">
      <c r="A10" s="81" t="str">
        <f t="shared" si="0"/>
        <v>Eng42094</v>
      </c>
      <c r="B10" s="87"/>
      <c r="C10" s="87"/>
      <c r="D10" s="89">
        <f t="shared" si="5"/>
        <v>42094</v>
      </c>
      <c r="E10" s="87" t="str">
        <f t="shared" si="6"/>
        <v>Eng</v>
      </c>
      <c r="F10" s="87" t="str">
        <f t="shared" si="4"/>
        <v>England</v>
      </c>
      <c r="G10" s="85">
        <f t="shared" si="1"/>
        <v>0</v>
      </c>
      <c r="H10" s="108">
        <f t="shared" si="1"/>
        <v>13138</v>
      </c>
      <c r="I10" s="131">
        <f t="shared" si="1"/>
        <v>8919</v>
      </c>
      <c r="J10" s="85">
        <f t="shared" si="1"/>
        <v>2591</v>
      </c>
      <c r="K10" s="85">
        <f t="shared" si="1"/>
        <v>567</v>
      </c>
      <c r="L10" s="85">
        <f t="shared" si="1"/>
        <v>0</v>
      </c>
      <c r="M10" s="85">
        <f t="shared" si="1"/>
        <v>0</v>
      </c>
      <c r="N10" s="108">
        <f t="shared" si="1"/>
        <v>244</v>
      </c>
      <c r="O10" s="109">
        <f t="shared" si="1"/>
        <v>11225</v>
      </c>
      <c r="P10" s="85">
        <f t="shared" si="1"/>
        <v>968</v>
      </c>
      <c r="Q10" s="85">
        <f t="shared" si="2"/>
        <v>515</v>
      </c>
      <c r="R10" s="108">
        <f t="shared" si="2"/>
        <v>351</v>
      </c>
      <c r="S10" s="109">
        <f t="shared" si="2"/>
        <v>3328</v>
      </c>
      <c r="T10" s="85">
        <f t="shared" si="2"/>
        <v>5119</v>
      </c>
      <c r="U10" s="85">
        <f t="shared" si="2"/>
        <v>1539</v>
      </c>
      <c r="V10" s="85">
        <f t="shared" si="2"/>
        <v>517</v>
      </c>
      <c r="W10" s="108">
        <f t="shared" si="2"/>
        <v>683</v>
      </c>
      <c r="X10" s="109">
        <f t="shared" si="2"/>
        <v>2096</v>
      </c>
      <c r="Y10" s="85">
        <f t="shared" si="2"/>
        <v>3204</v>
      </c>
      <c r="Z10" s="85">
        <f t="shared" si="2"/>
        <v>4364</v>
      </c>
      <c r="AA10" s="85">
        <f t="shared" si="3"/>
        <v>1265</v>
      </c>
      <c r="AB10" s="85">
        <f t="shared" si="3"/>
        <v>1150</v>
      </c>
      <c r="AC10" s="108">
        <f t="shared" si="3"/>
        <v>0</v>
      </c>
      <c r="AD10" s="109">
        <f t="shared" si="3"/>
        <v>0</v>
      </c>
      <c r="AE10" s="85">
        <f t="shared" si="3"/>
        <v>0</v>
      </c>
      <c r="AF10" s="85">
        <f t="shared" si="3"/>
        <v>0</v>
      </c>
      <c r="AG10" s="85">
        <f t="shared" si="3"/>
        <v>0</v>
      </c>
      <c r="AH10" s="85">
        <f t="shared" si="3"/>
        <v>0</v>
      </c>
      <c r="AI10" s="85">
        <f t="shared" si="3"/>
        <v>802</v>
      </c>
      <c r="AJ10" s="75"/>
      <c r="AK10" s="76" t="s">
        <v>457</v>
      </c>
      <c r="AL10" s="76" t="s">
        <v>515</v>
      </c>
      <c r="AM10" s="76" t="s">
        <v>515</v>
      </c>
      <c r="AN10" s="76"/>
    </row>
    <row r="11" spans="1:40" x14ac:dyDescent="0.2">
      <c r="A11" s="81" t="str">
        <f t="shared" si="0"/>
        <v>Eng42277</v>
      </c>
      <c r="B11" s="87"/>
      <c r="C11" s="87"/>
      <c r="D11" s="89">
        <f t="shared" si="5"/>
        <v>42277</v>
      </c>
      <c r="E11" s="87" t="str">
        <f t="shared" si="6"/>
        <v>Eng</v>
      </c>
      <c r="F11" s="87" t="str">
        <f t="shared" si="4"/>
        <v>England</v>
      </c>
      <c r="G11" s="85">
        <f t="shared" si="1"/>
        <v>0</v>
      </c>
      <c r="H11" s="108">
        <f t="shared" si="1"/>
        <v>12185</v>
      </c>
      <c r="I11" s="131">
        <f t="shared" si="1"/>
        <v>8460</v>
      </c>
      <c r="J11" s="85">
        <f t="shared" si="1"/>
        <v>2296</v>
      </c>
      <c r="K11" s="85">
        <f t="shared" si="1"/>
        <v>495</v>
      </c>
      <c r="L11" s="85">
        <f t="shared" si="1"/>
        <v>0</v>
      </c>
      <c r="M11" s="85">
        <f t="shared" si="1"/>
        <v>0</v>
      </c>
      <c r="N11" s="108">
        <f t="shared" si="1"/>
        <v>149</v>
      </c>
      <c r="O11" s="109">
        <f t="shared" si="1"/>
        <v>10355</v>
      </c>
      <c r="P11" s="85">
        <f t="shared" si="1"/>
        <v>876</v>
      </c>
      <c r="Q11" s="85">
        <f t="shared" si="2"/>
        <v>366</v>
      </c>
      <c r="R11" s="108">
        <f t="shared" si="2"/>
        <v>367</v>
      </c>
      <c r="S11" s="109">
        <f t="shared" si="2"/>
        <v>3374</v>
      </c>
      <c r="T11" s="85">
        <f t="shared" si="2"/>
        <v>5085</v>
      </c>
      <c r="U11" s="85">
        <f t="shared" si="2"/>
        <v>1544</v>
      </c>
      <c r="V11" s="85">
        <f t="shared" si="2"/>
        <v>491</v>
      </c>
      <c r="W11" s="108">
        <f t="shared" si="2"/>
        <v>416</v>
      </c>
      <c r="X11" s="109">
        <f t="shared" si="2"/>
        <v>2043</v>
      </c>
      <c r="Y11" s="85">
        <f t="shared" si="2"/>
        <v>2983</v>
      </c>
      <c r="Z11" s="85">
        <f t="shared" si="2"/>
        <v>3679</v>
      </c>
      <c r="AA11" s="85">
        <f t="shared" si="3"/>
        <v>1297</v>
      </c>
      <c r="AB11" s="85">
        <f t="shared" si="3"/>
        <v>654</v>
      </c>
      <c r="AC11" s="108">
        <f t="shared" si="3"/>
        <v>0</v>
      </c>
      <c r="AD11" s="109">
        <f t="shared" si="3"/>
        <v>0</v>
      </c>
      <c r="AE11" s="85">
        <f t="shared" si="3"/>
        <v>0</v>
      </c>
      <c r="AF11" s="85">
        <f t="shared" si="3"/>
        <v>0</v>
      </c>
      <c r="AG11" s="85">
        <f t="shared" si="3"/>
        <v>0</v>
      </c>
      <c r="AH11" s="85">
        <f t="shared" si="3"/>
        <v>0</v>
      </c>
      <c r="AI11" s="85">
        <f t="shared" si="3"/>
        <v>639</v>
      </c>
      <c r="AJ11" s="75"/>
      <c r="AK11" s="76" t="s">
        <v>494</v>
      </c>
      <c r="AL11" s="76" t="s">
        <v>514</v>
      </c>
      <c r="AM11" s="76" t="s">
        <v>514</v>
      </c>
      <c r="AN11" s="76"/>
    </row>
    <row r="12" spans="1:40" x14ac:dyDescent="0.2">
      <c r="A12" s="81" t="str">
        <f t="shared" si="0"/>
        <v>Eng42460</v>
      </c>
      <c r="B12" s="87"/>
      <c r="C12" s="87"/>
      <c r="D12" s="89">
        <f t="shared" si="5"/>
        <v>42460</v>
      </c>
      <c r="E12" s="87" t="str">
        <f t="shared" si="6"/>
        <v>Eng</v>
      </c>
      <c r="F12" s="87" t="str">
        <f t="shared" si="4"/>
        <v>England</v>
      </c>
      <c r="G12" s="85">
        <f t="shared" si="1"/>
        <v>0</v>
      </c>
      <c r="H12" s="108">
        <f t="shared" si="1"/>
        <v>10950</v>
      </c>
      <c r="I12" s="131">
        <f t="shared" si="1"/>
        <v>6633</v>
      </c>
      <c r="J12" s="85">
        <f t="shared" si="1"/>
        <v>2023</v>
      </c>
      <c r="K12" s="85">
        <f t="shared" si="1"/>
        <v>498</v>
      </c>
      <c r="L12" s="85">
        <f t="shared" si="1"/>
        <v>0</v>
      </c>
      <c r="M12" s="85">
        <f t="shared" si="1"/>
        <v>0</v>
      </c>
      <c r="N12" s="108">
        <f t="shared" si="1"/>
        <v>406</v>
      </c>
      <c r="O12" s="109">
        <f t="shared" si="1"/>
        <v>8801</v>
      </c>
      <c r="P12" s="85">
        <f t="shared" si="1"/>
        <v>768</v>
      </c>
      <c r="Q12" s="85">
        <f t="shared" si="2"/>
        <v>371</v>
      </c>
      <c r="R12" s="108">
        <f t="shared" si="2"/>
        <v>453</v>
      </c>
      <c r="S12" s="109">
        <f t="shared" si="2"/>
        <v>2596</v>
      </c>
      <c r="T12" s="85">
        <f t="shared" si="2"/>
        <v>4234</v>
      </c>
      <c r="U12" s="85">
        <f t="shared" si="2"/>
        <v>1380</v>
      </c>
      <c r="V12" s="85">
        <f t="shared" si="2"/>
        <v>429</v>
      </c>
      <c r="W12" s="108">
        <f t="shared" si="2"/>
        <v>293</v>
      </c>
      <c r="X12" s="109">
        <f t="shared" si="2"/>
        <v>1546</v>
      </c>
      <c r="Y12" s="85">
        <f t="shared" si="2"/>
        <v>2680</v>
      </c>
      <c r="Z12" s="85">
        <f t="shared" si="2"/>
        <v>3267</v>
      </c>
      <c r="AA12" s="85">
        <f t="shared" si="3"/>
        <v>1247</v>
      </c>
      <c r="AB12" s="85">
        <f t="shared" si="3"/>
        <v>594</v>
      </c>
      <c r="AC12" s="108">
        <f t="shared" si="3"/>
        <v>0</v>
      </c>
      <c r="AD12" s="109">
        <f t="shared" si="3"/>
        <v>0</v>
      </c>
      <c r="AE12" s="85">
        <f t="shared" si="3"/>
        <v>0</v>
      </c>
      <c r="AF12" s="85">
        <f t="shared" si="3"/>
        <v>0</v>
      </c>
      <c r="AG12" s="85">
        <f t="shared" si="3"/>
        <v>0</v>
      </c>
      <c r="AH12" s="85">
        <f t="shared" si="3"/>
        <v>0</v>
      </c>
      <c r="AI12" s="85">
        <f t="shared" si="3"/>
        <v>710</v>
      </c>
      <c r="AJ12" s="75"/>
      <c r="AK12" s="77" t="s">
        <v>365</v>
      </c>
      <c r="AL12" s="76"/>
      <c r="AM12" s="76"/>
      <c r="AN12" s="76"/>
    </row>
    <row r="13" spans="1:40" x14ac:dyDescent="0.2">
      <c r="A13" s="81" t="str">
        <f t="shared" si="0"/>
        <v>Eng42643</v>
      </c>
      <c r="B13" s="87"/>
      <c r="C13" s="87"/>
      <c r="D13" s="89">
        <f t="shared" si="5"/>
        <v>42643</v>
      </c>
      <c r="E13" s="87" t="str">
        <f t="shared" si="6"/>
        <v>Eng</v>
      </c>
      <c r="F13" s="87" t="str">
        <f t="shared" si="4"/>
        <v>England</v>
      </c>
      <c r="G13" s="85">
        <f t="shared" ref="G13:P21" si="7">SUMIFS(G$179:G$800,$D$179:$D$800,$D13)</f>
        <v>0</v>
      </c>
      <c r="H13" s="108">
        <f t="shared" si="7"/>
        <v>13994</v>
      </c>
      <c r="I13" s="131">
        <f t="shared" si="7"/>
        <v>8611</v>
      </c>
      <c r="J13" s="85">
        <f t="shared" si="7"/>
        <v>2677</v>
      </c>
      <c r="K13" s="85">
        <f t="shared" si="7"/>
        <v>579</v>
      </c>
      <c r="L13" s="85">
        <f t="shared" si="7"/>
        <v>0</v>
      </c>
      <c r="M13" s="85">
        <f t="shared" si="7"/>
        <v>0</v>
      </c>
      <c r="N13" s="108">
        <f t="shared" si="7"/>
        <v>170</v>
      </c>
      <c r="O13" s="109">
        <f t="shared" si="7"/>
        <v>10890</v>
      </c>
      <c r="P13" s="85">
        <f t="shared" si="7"/>
        <v>1001</v>
      </c>
      <c r="Q13" s="85">
        <f t="shared" ref="Q13:Z21" si="8">SUMIFS(Q$179:Q$800,$D$179:$D$800,$D13)</f>
        <v>507</v>
      </c>
      <c r="R13" s="108">
        <f t="shared" si="8"/>
        <v>727</v>
      </c>
      <c r="S13" s="109">
        <f t="shared" si="8"/>
        <v>3083</v>
      </c>
      <c r="T13" s="85">
        <f t="shared" si="8"/>
        <v>5509</v>
      </c>
      <c r="U13" s="85">
        <f t="shared" si="8"/>
        <v>2166</v>
      </c>
      <c r="V13" s="85">
        <f t="shared" si="8"/>
        <v>547</v>
      </c>
      <c r="W13" s="108">
        <f t="shared" si="8"/>
        <v>1001</v>
      </c>
      <c r="X13" s="109">
        <f t="shared" si="8"/>
        <v>1871</v>
      </c>
      <c r="Y13" s="85">
        <f t="shared" si="8"/>
        <v>3611</v>
      </c>
      <c r="Z13" s="85">
        <f t="shared" si="8"/>
        <v>4097</v>
      </c>
      <c r="AA13" s="85">
        <f t="shared" ref="AA13:AI21" si="9">SUMIFS(AA$179:AA$800,$D$179:$D$800,$D13)</f>
        <v>1925</v>
      </c>
      <c r="AB13" s="85">
        <f t="shared" si="9"/>
        <v>488</v>
      </c>
      <c r="AC13" s="108">
        <f t="shared" si="9"/>
        <v>0</v>
      </c>
      <c r="AD13" s="109">
        <f t="shared" si="9"/>
        <v>0</v>
      </c>
      <c r="AE13" s="85">
        <f t="shared" si="9"/>
        <v>0</v>
      </c>
      <c r="AF13" s="85">
        <f t="shared" si="9"/>
        <v>0</v>
      </c>
      <c r="AG13" s="85">
        <f t="shared" si="9"/>
        <v>0</v>
      </c>
      <c r="AH13" s="85">
        <f t="shared" si="9"/>
        <v>0</v>
      </c>
      <c r="AI13" s="85">
        <f t="shared" si="9"/>
        <v>1181</v>
      </c>
      <c r="AJ13" s="75"/>
      <c r="AK13" s="76" t="s">
        <v>509</v>
      </c>
      <c r="AL13" s="76" t="s">
        <v>493</v>
      </c>
      <c r="AM13" s="76" t="s">
        <v>514</v>
      </c>
      <c r="AN13" s="76" t="s">
        <v>650</v>
      </c>
    </row>
    <row r="14" spans="1:40" x14ac:dyDescent="0.2">
      <c r="A14" s="81" t="str">
        <f t="shared" si="0"/>
        <v>Eng42825</v>
      </c>
      <c r="B14" s="87"/>
      <c r="C14" s="87"/>
      <c r="D14" s="89">
        <f t="shared" si="5"/>
        <v>42825</v>
      </c>
      <c r="E14" s="87" t="str">
        <f t="shared" si="6"/>
        <v>Eng</v>
      </c>
      <c r="F14" s="87" t="str">
        <f t="shared" si="4"/>
        <v>England</v>
      </c>
      <c r="G14" s="85">
        <f t="shared" si="7"/>
        <v>49675</v>
      </c>
      <c r="H14" s="108">
        <f t="shared" si="7"/>
        <v>15066</v>
      </c>
      <c r="I14" s="131">
        <f t="shared" si="7"/>
        <v>8873</v>
      </c>
      <c r="J14" s="85">
        <f t="shared" si="7"/>
        <v>2544</v>
      </c>
      <c r="K14" s="85">
        <f t="shared" si="7"/>
        <v>602</v>
      </c>
      <c r="L14" s="85">
        <f t="shared" si="7"/>
        <v>632</v>
      </c>
      <c r="M14" s="85">
        <f t="shared" si="7"/>
        <v>482</v>
      </c>
      <c r="N14" s="108">
        <f t="shared" si="7"/>
        <v>415</v>
      </c>
      <c r="O14" s="109">
        <f t="shared" si="7"/>
        <v>11813</v>
      </c>
      <c r="P14" s="85">
        <f t="shared" si="7"/>
        <v>1120</v>
      </c>
      <c r="Q14" s="85">
        <f t="shared" si="8"/>
        <v>510</v>
      </c>
      <c r="R14" s="108">
        <f t="shared" si="8"/>
        <v>1599</v>
      </c>
      <c r="S14" s="109">
        <f t="shared" si="8"/>
        <v>3312</v>
      </c>
      <c r="T14" s="85">
        <f t="shared" si="8"/>
        <v>5578</v>
      </c>
      <c r="U14" s="85">
        <f t="shared" si="8"/>
        <v>2045</v>
      </c>
      <c r="V14" s="85">
        <f t="shared" si="8"/>
        <v>612</v>
      </c>
      <c r="W14" s="108">
        <f t="shared" si="8"/>
        <v>2001</v>
      </c>
      <c r="X14" s="109">
        <f t="shared" si="8"/>
        <v>2248</v>
      </c>
      <c r="Y14" s="85">
        <f t="shared" si="8"/>
        <v>3659</v>
      </c>
      <c r="Z14" s="85">
        <f t="shared" si="8"/>
        <v>4539</v>
      </c>
      <c r="AA14" s="85">
        <f t="shared" si="9"/>
        <v>1739</v>
      </c>
      <c r="AB14" s="85">
        <f t="shared" si="9"/>
        <v>768</v>
      </c>
      <c r="AC14" s="108">
        <f t="shared" si="9"/>
        <v>1752</v>
      </c>
      <c r="AD14" s="109">
        <f t="shared" si="9"/>
        <v>6454</v>
      </c>
      <c r="AE14" s="85">
        <f t="shared" si="9"/>
        <v>3337</v>
      </c>
      <c r="AF14" s="85">
        <f t="shared" si="9"/>
        <v>598</v>
      </c>
      <c r="AG14" s="85">
        <f t="shared" si="9"/>
        <v>538</v>
      </c>
      <c r="AH14" s="85">
        <f t="shared" si="9"/>
        <v>1909</v>
      </c>
      <c r="AI14" s="85">
        <f t="shared" si="9"/>
        <v>0</v>
      </c>
      <c r="AJ14" s="75"/>
      <c r="AK14" s="76" t="s">
        <v>176</v>
      </c>
      <c r="AL14" s="76" t="s">
        <v>175</v>
      </c>
      <c r="AM14" s="76" t="s">
        <v>514</v>
      </c>
      <c r="AN14" s="76" t="s">
        <v>657</v>
      </c>
    </row>
    <row r="15" spans="1:40" x14ac:dyDescent="0.2">
      <c r="A15" s="81" t="str">
        <f t="shared" si="0"/>
        <v>Eng43008</v>
      </c>
      <c r="B15" s="87"/>
      <c r="C15" s="87"/>
      <c r="D15" s="89">
        <f t="shared" si="5"/>
        <v>43008</v>
      </c>
      <c r="E15" s="87" t="str">
        <f t="shared" si="6"/>
        <v>Eng</v>
      </c>
      <c r="F15" s="87" t="str">
        <f t="shared" si="4"/>
        <v>England</v>
      </c>
      <c r="G15" s="85">
        <f t="shared" si="7"/>
        <v>55776</v>
      </c>
      <c r="H15" s="108">
        <f t="shared" si="7"/>
        <v>15195</v>
      </c>
      <c r="I15" s="131">
        <f t="shared" si="7"/>
        <v>9727</v>
      </c>
      <c r="J15" s="85">
        <f t="shared" si="7"/>
        <v>2721</v>
      </c>
      <c r="K15" s="85">
        <f t="shared" si="7"/>
        <v>659</v>
      </c>
      <c r="L15" s="85">
        <f t="shared" si="7"/>
        <v>656</v>
      </c>
      <c r="M15" s="85">
        <f t="shared" si="7"/>
        <v>507</v>
      </c>
      <c r="N15" s="108">
        <f t="shared" si="7"/>
        <v>925</v>
      </c>
      <c r="O15" s="109">
        <f t="shared" si="7"/>
        <v>11696</v>
      </c>
      <c r="P15" s="85">
        <f t="shared" si="7"/>
        <v>1379</v>
      </c>
      <c r="Q15" s="85">
        <f t="shared" si="8"/>
        <v>587</v>
      </c>
      <c r="R15" s="108">
        <f t="shared" si="8"/>
        <v>1534</v>
      </c>
      <c r="S15" s="109">
        <f t="shared" si="8"/>
        <v>3303</v>
      </c>
      <c r="T15" s="85">
        <f t="shared" si="8"/>
        <v>5804</v>
      </c>
      <c r="U15" s="85">
        <f t="shared" si="8"/>
        <v>2135</v>
      </c>
      <c r="V15" s="85">
        <f t="shared" si="8"/>
        <v>609</v>
      </c>
      <c r="W15" s="108">
        <f t="shared" si="8"/>
        <v>1659</v>
      </c>
      <c r="X15" s="109">
        <f t="shared" si="8"/>
        <v>1948</v>
      </c>
      <c r="Y15" s="85">
        <f t="shared" si="8"/>
        <v>3526</v>
      </c>
      <c r="Z15" s="85">
        <f t="shared" si="8"/>
        <v>4942</v>
      </c>
      <c r="AA15" s="85">
        <f t="shared" si="9"/>
        <v>1821</v>
      </c>
      <c r="AB15" s="85">
        <f t="shared" si="9"/>
        <v>622</v>
      </c>
      <c r="AC15" s="108">
        <f t="shared" si="9"/>
        <v>2413</v>
      </c>
      <c r="AD15" s="109">
        <f t="shared" si="9"/>
        <v>4386</v>
      </c>
      <c r="AE15" s="85">
        <f t="shared" si="9"/>
        <v>2481</v>
      </c>
      <c r="AF15" s="85">
        <f t="shared" si="9"/>
        <v>450</v>
      </c>
      <c r="AG15" s="85">
        <f t="shared" si="9"/>
        <v>290</v>
      </c>
      <c r="AH15" s="85">
        <f t="shared" si="9"/>
        <v>428</v>
      </c>
      <c r="AI15" s="85">
        <f t="shared" si="9"/>
        <v>0</v>
      </c>
      <c r="AJ15" s="75"/>
      <c r="AK15" s="76" t="s">
        <v>335</v>
      </c>
      <c r="AL15" s="76" t="s">
        <v>331</v>
      </c>
      <c r="AM15" s="76" t="s">
        <v>530</v>
      </c>
      <c r="AN15" s="76" t="s">
        <v>354</v>
      </c>
    </row>
    <row r="16" spans="1:40" x14ac:dyDescent="0.2">
      <c r="A16" s="81" t="str">
        <f t="shared" si="0"/>
        <v>Eng43190</v>
      </c>
      <c r="B16" s="87"/>
      <c r="C16" s="87"/>
      <c r="D16" s="89">
        <f t="shared" si="5"/>
        <v>43190</v>
      </c>
      <c r="E16" s="87" t="str">
        <f t="shared" si="6"/>
        <v>Eng</v>
      </c>
      <c r="F16" s="87" t="str">
        <f t="shared" si="4"/>
        <v>England</v>
      </c>
      <c r="G16" s="85">
        <f t="shared" si="7"/>
        <v>34441</v>
      </c>
      <c r="H16" s="108">
        <f t="shared" si="7"/>
        <v>14909</v>
      </c>
      <c r="I16" s="131">
        <f t="shared" si="7"/>
        <v>9929</v>
      </c>
      <c r="J16" s="85">
        <f t="shared" si="7"/>
        <v>3010</v>
      </c>
      <c r="K16" s="85">
        <f t="shared" si="7"/>
        <v>622</v>
      </c>
      <c r="L16" s="85">
        <f t="shared" si="7"/>
        <v>678</v>
      </c>
      <c r="M16" s="85">
        <f t="shared" si="7"/>
        <v>535</v>
      </c>
      <c r="N16" s="108">
        <f t="shared" si="7"/>
        <v>135</v>
      </c>
      <c r="O16" s="109">
        <f t="shared" si="7"/>
        <v>11743</v>
      </c>
      <c r="P16" s="85">
        <f t="shared" si="7"/>
        <v>1022</v>
      </c>
      <c r="Q16" s="85">
        <f t="shared" si="8"/>
        <v>490</v>
      </c>
      <c r="R16" s="108">
        <f t="shared" si="8"/>
        <v>1183</v>
      </c>
      <c r="S16" s="109">
        <f t="shared" si="8"/>
        <v>2714</v>
      </c>
      <c r="T16" s="85">
        <f t="shared" si="8"/>
        <v>5730</v>
      </c>
      <c r="U16" s="85">
        <f t="shared" si="8"/>
        <v>2483</v>
      </c>
      <c r="V16" s="85">
        <f t="shared" si="8"/>
        <v>613</v>
      </c>
      <c r="W16" s="108">
        <f t="shared" si="8"/>
        <v>1052</v>
      </c>
      <c r="X16" s="109">
        <f t="shared" si="8"/>
        <v>2004.0612244899999</v>
      </c>
      <c r="Y16" s="85">
        <f t="shared" si="8"/>
        <v>3565.7142857139997</v>
      </c>
      <c r="Z16" s="85">
        <f t="shared" si="8"/>
        <v>4022.979591837</v>
      </c>
      <c r="AA16" s="85">
        <f t="shared" si="9"/>
        <v>2078.4081632653001</v>
      </c>
      <c r="AB16" s="85">
        <f t="shared" si="9"/>
        <v>440.81632653060001</v>
      </c>
      <c r="AC16" s="108">
        <f t="shared" si="9"/>
        <v>1875.0204081633001</v>
      </c>
      <c r="AD16" s="109">
        <f t="shared" si="9"/>
        <v>2870.8571428569999</v>
      </c>
      <c r="AE16" s="85">
        <f t="shared" si="9"/>
        <v>898.102040816</v>
      </c>
      <c r="AF16" s="85">
        <f t="shared" si="9"/>
        <v>228.42857142859998</v>
      </c>
      <c r="AG16" s="85">
        <f t="shared" si="9"/>
        <v>142.2040816327</v>
      </c>
      <c r="AH16" s="85">
        <f t="shared" si="9"/>
        <v>260.4081632653</v>
      </c>
      <c r="AI16" s="85">
        <f t="shared" si="9"/>
        <v>0</v>
      </c>
      <c r="AJ16" s="75"/>
      <c r="AK16" s="76" t="s">
        <v>169</v>
      </c>
      <c r="AL16" s="76" t="s">
        <v>168</v>
      </c>
      <c r="AM16" s="76" t="s">
        <v>515</v>
      </c>
      <c r="AN16" s="76" t="s">
        <v>354</v>
      </c>
    </row>
    <row r="17" spans="1:40" x14ac:dyDescent="0.2">
      <c r="A17" s="81" t="str">
        <f t="shared" si="0"/>
        <v>Eng43373</v>
      </c>
      <c r="B17" s="87"/>
      <c r="C17" s="87"/>
      <c r="D17" s="89">
        <f t="shared" si="5"/>
        <v>43373</v>
      </c>
      <c r="E17" s="87" t="str">
        <f t="shared" si="6"/>
        <v>Eng</v>
      </c>
      <c r="F17" s="87" t="str">
        <f t="shared" si="4"/>
        <v>England</v>
      </c>
      <c r="G17" s="85">
        <f t="shared" si="7"/>
        <v>51978</v>
      </c>
      <c r="H17" s="108">
        <f t="shared" si="7"/>
        <v>15378</v>
      </c>
      <c r="I17" s="131">
        <f t="shared" si="7"/>
        <v>10494</v>
      </c>
      <c r="J17" s="85">
        <f t="shared" si="7"/>
        <v>2804</v>
      </c>
      <c r="K17" s="85">
        <f t="shared" si="7"/>
        <v>558</v>
      </c>
      <c r="L17" s="85">
        <f t="shared" si="7"/>
        <v>777</v>
      </c>
      <c r="M17" s="85">
        <f t="shared" si="7"/>
        <v>547</v>
      </c>
      <c r="N17" s="108">
        <f t="shared" si="7"/>
        <v>198</v>
      </c>
      <c r="O17" s="109">
        <f t="shared" si="7"/>
        <v>12023</v>
      </c>
      <c r="P17" s="85">
        <f t="shared" si="7"/>
        <v>1167</v>
      </c>
      <c r="Q17" s="85">
        <f t="shared" si="8"/>
        <v>522</v>
      </c>
      <c r="R17" s="108">
        <f t="shared" si="8"/>
        <v>1666</v>
      </c>
      <c r="S17" s="109">
        <f t="shared" si="8"/>
        <v>3436</v>
      </c>
      <c r="T17" s="85">
        <f t="shared" si="8"/>
        <v>6220</v>
      </c>
      <c r="U17" s="85">
        <f t="shared" si="8"/>
        <v>2241</v>
      </c>
      <c r="V17" s="85">
        <f t="shared" si="8"/>
        <v>537</v>
      </c>
      <c r="W17" s="108">
        <f t="shared" si="8"/>
        <v>2944</v>
      </c>
      <c r="X17" s="109">
        <f t="shared" si="8"/>
        <v>2155</v>
      </c>
      <c r="Y17" s="85">
        <f t="shared" si="8"/>
        <v>4338</v>
      </c>
      <c r="Z17" s="85">
        <f t="shared" si="8"/>
        <v>4420</v>
      </c>
      <c r="AA17" s="85">
        <f t="shared" si="9"/>
        <v>2145</v>
      </c>
      <c r="AB17" s="85">
        <f t="shared" si="9"/>
        <v>1043</v>
      </c>
      <c r="AC17" s="108">
        <f t="shared" si="9"/>
        <v>1290</v>
      </c>
      <c r="AD17" s="109">
        <f t="shared" si="9"/>
        <v>7882</v>
      </c>
      <c r="AE17" s="85">
        <f t="shared" si="9"/>
        <v>2067</v>
      </c>
      <c r="AF17" s="85">
        <f t="shared" si="9"/>
        <v>621</v>
      </c>
      <c r="AG17" s="85">
        <f t="shared" si="9"/>
        <v>437</v>
      </c>
      <c r="AH17" s="85">
        <f t="shared" si="9"/>
        <v>3456</v>
      </c>
      <c r="AI17" s="85">
        <f t="shared" si="9"/>
        <v>0</v>
      </c>
      <c r="AJ17" s="75"/>
      <c r="AK17" s="76" t="s">
        <v>338</v>
      </c>
      <c r="AL17" s="76" t="s">
        <v>330</v>
      </c>
      <c r="AM17" s="76" t="s">
        <v>527</v>
      </c>
      <c r="AN17" s="76" t="s">
        <v>363</v>
      </c>
    </row>
    <row r="18" spans="1:40" x14ac:dyDescent="0.2">
      <c r="A18" s="81" t="str">
        <f t="shared" si="0"/>
        <v>Eng43555</v>
      </c>
      <c r="B18" s="87"/>
      <c r="C18" s="87"/>
      <c r="D18" s="89">
        <f t="shared" si="5"/>
        <v>43555</v>
      </c>
      <c r="E18" s="87" t="str">
        <f t="shared" si="6"/>
        <v>Eng</v>
      </c>
      <c r="F18" s="87" t="str">
        <f t="shared" si="4"/>
        <v>England</v>
      </c>
      <c r="G18" s="85">
        <f t="shared" si="7"/>
        <v>77378</v>
      </c>
      <c r="H18" s="108">
        <f t="shared" si="7"/>
        <v>19509</v>
      </c>
      <c r="I18" s="131">
        <f t="shared" si="7"/>
        <v>13761</v>
      </c>
      <c r="J18" s="85">
        <f t="shared" si="7"/>
        <v>3203</v>
      </c>
      <c r="K18" s="85">
        <f t="shared" si="7"/>
        <v>880</v>
      </c>
      <c r="L18" s="85">
        <f t="shared" si="7"/>
        <v>767</v>
      </c>
      <c r="M18" s="85">
        <f t="shared" si="7"/>
        <v>704</v>
      </c>
      <c r="N18" s="108">
        <f t="shared" si="7"/>
        <v>194</v>
      </c>
      <c r="O18" s="109">
        <f t="shared" si="7"/>
        <v>17093</v>
      </c>
      <c r="P18" s="85">
        <f t="shared" si="7"/>
        <v>1279</v>
      </c>
      <c r="Q18" s="85">
        <f t="shared" si="8"/>
        <v>709</v>
      </c>
      <c r="R18" s="108">
        <f t="shared" si="8"/>
        <v>433</v>
      </c>
      <c r="S18" s="109">
        <f t="shared" si="8"/>
        <v>4609</v>
      </c>
      <c r="T18" s="85">
        <f t="shared" si="8"/>
        <v>8922</v>
      </c>
      <c r="U18" s="85">
        <f t="shared" si="8"/>
        <v>3161</v>
      </c>
      <c r="V18" s="85">
        <f t="shared" si="8"/>
        <v>862</v>
      </c>
      <c r="W18" s="108">
        <f t="shared" si="8"/>
        <v>1955</v>
      </c>
      <c r="X18" s="109">
        <f t="shared" si="8"/>
        <v>2764</v>
      </c>
      <c r="Y18" s="85">
        <f t="shared" si="8"/>
        <v>5493</v>
      </c>
      <c r="Z18" s="85">
        <f t="shared" si="8"/>
        <v>5854</v>
      </c>
      <c r="AA18" s="85">
        <f t="shared" si="9"/>
        <v>3286</v>
      </c>
      <c r="AB18" s="85">
        <f t="shared" si="9"/>
        <v>1191</v>
      </c>
      <c r="AC18" s="108">
        <f t="shared" si="9"/>
        <v>958</v>
      </c>
      <c r="AD18" s="109">
        <f t="shared" si="9"/>
        <v>9597</v>
      </c>
      <c r="AE18" s="85">
        <f t="shared" si="9"/>
        <v>3459</v>
      </c>
      <c r="AF18" s="85">
        <f t="shared" si="9"/>
        <v>797</v>
      </c>
      <c r="AG18" s="85">
        <f t="shared" si="9"/>
        <v>570</v>
      </c>
      <c r="AH18" s="85">
        <f t="shared" si="9"/>
        <v>5087</v>
      </c>
      <c r="AI18" s="85">
        <f t="shared" si="9"/>
        <v>0</v>
      </c>
      <c r="AJ18" s="75"/>
      <c r="AK18" s="76" t="s">
        <v>178</v>
      </c>
      <c r="AL18" s="76" t="s">
        <v>177</v>
      </c>
      <c r="AM18" s="76" t="s">
        <v>514</v>
      </c>
      <c r="AN18" s="76" t="s">
        <v>657</v>
      </c>
    </row>
    <row r="19" spans="1:40" x14ac:dyDescent="0.2">
      <c r="A19" s="81" t="str">
        <f t="shared" ref="A19" si="10">CONCATENATE(E19,D19)</f>
        <v>Eng43738</v>
      </c>
      <c r="B19" s="87"/>
      <c r="C19" s="87"/>
      <c r="D19" s="89">
        <f t="shared" si="5"/>
        <v>43738</v>
      </c>
      <c r="E19" s="87" t="str">
        <f t="shared" si="6"/>
        <v>Eng</v>
      </c>
      <c r="F19" s="87" t="str">
        <f t="shared" si="4"/>
        <v>England</v>
      </c>
      <c r="G19" s="85">
        <f t="shared" si="7"/>
        <v>79870</v>
      </c>
      <c r="H19" s="108">
        <f t="shared" si="7"/>
        <v>13660</v>
      </c>
      <c r="I19" s="131">
        <f t="shared" si="7"/>
        <v>9283</v>
      </c>
      <c r="J19" s="85">
        <f t="shared" si="7"/>
        <v>2186</v>
      </c>
      <c r="K19" s="85">
        <f t="shared" si="7"/>
        <v>520</v>
      </c>
      <c r="L19" s="85">
        <f t="shared" si="7"/>
        <v>541</v>
      </c>
      <c r="M19" s="85">
        <f t="shared" si="7"/>
        <v>491</v>
      </c>
      <c r="N19" s="108">
        <f t="shared" si="7"/>
        <v>639</v>
      </c>
      <c r="O19" s="109">
        <f t="shared" si="7"/>
        <v>11177</v>
      </c>
      <c r="P19" s="85">
        <f t="shared" si="7"/>
        <v>927</v>
      </c>
      <c r="Q19" s="85">
        <f t="shared" si="8"/>
        <v>421</v>
      </c>
      <c r="R19" s="108">
        <f t="shared" si="8"/>
        <v>1135</v>
      </c>
      <c r="S19" s="109">
        <f t="shared" si="8"/>
        <v>3538</v>
      </c>
      <c r="T19" s="85">
        <f t="shared" si="8"/>
        <v>5629</v>
      </c>
      <c r="U19" s="85">
        <f t="shared" si="8"/>
        <v>1888</v>
      </c>
      <c r="V19" s="85">
        <f t="shared" si="8"/>
        <v>513</v>
      </c>
      <c r="W19" s="108">
        <f t="shared" si="8"/>
        <v>2092</v>
      </c>
      <c r="X19" s="109">
        <f t="shared" si="8"/>
        <v>1824</v>
      </c>
      <c r="Y19" s="85">
        <f t="shared" si="8"/>
        <v>3703</v>
      </c>
      <c r="Z19" s="85">
        <f t="shared" si="8"/>
        <v>3776</v>
      </c>
      <c r="AA19" s="85">
        <f t="shared" si="9"/>
        <v>2243</v>
      </c>
      <c r="AB19" s="85">
        <f t="shared" si="9"/>
        <v>749</v>
      </c>
      <c r="AC19" s="108">
        <f t="shared" si="9"/>
        <v>1397</v>
      </c>
      <c r="AD19" s="109">
        <f t="shared" si="9"/>
        <v>7906</v>
      </c>
      <c r="AE19" s="85">
        <f t="shared" si="9"/>
        <v>2378</v>
      </c>
      <c r="AF19" s="85">
        <f t="shared" si="9"/>
        <v>533</v>
      </c>
      <c r="AG19" s="85">
        <f t="shared" si="9"/>
        <v>404</v>
      </c>
      <c r="AH19" s="85">
        <f t="shared" si="9"/>
        <v>2439</v>
      </c>
      <c r="AI19" s="85">
        <f t="shared" si="9"/>
        <v>0</v>
      </c>
      <c r="AJ19" s="75"/>
      <c r="AK19" s="76" t="s">
        <v>167</v>
      </c>
      <c r="AL19" s="76" t="s">
        <v>166</v>
      </c>
      <c r="AM19" s="76" t="s">
        <v>515</v>
      </c>
      <c r="AN19" s="76" t="s">
        <v>354</v>
      </c>
    </row>
    <row r="20" spans="1:40" x14ac:dyDescent="0.2">
      <c r="A20" s="81" t="str">
        <f t="shared" ref="A20" si="11">CONCATENATE(E20,D20)</f>
        <v>Eng43921</v>
      </c>
      <c r="B20" s="87"/>
      <c r="C20" s="87"/>
      <c r="D20" s="89">
        <f t="shared" si="5"/>
        <v>43921</v>
      </c>
      <c r="E20" s="87" t="str">
        <f t="shared" si="6"/>
        <v>Eng</v>
      </c>
      <c r="F20" s="87" t="str">
        <f t="shared" si="4"/>
        <v>England</v>
      </c>
      <c r="G20" s="85">
        <f t="shared" si="7"/>
        <v>205391</v>
      </c>
      <c r="H20" s="108">
        <f t="shared" si="7"/>
        <v>14074</v>
      </c>
      <c r="I20" s="131">
        <f t="shared" si="7"/>
        <v>9420</v>
      </c>
      <c r="J20" s="85">
        <f t="shared" si="7"/>
        <v>2712</v>
      </c>
      <c r="K20" s="85">
        <f t="shared" si="7"/>
        <v>718</v>
      </c>
      <c r="L20" s="85">
        <f t="shared" si="7"/>
        <v>543</v>
      </c>
      <c r="M20" s="85">
        <f t="shared" si="7"/>
        <v>489</v>
      </c>
      <c r="N20" s="108">
        <f t="shared" si="7"/>
        <v>162</v>
      </c>
      <c r="O20" s="109">
        <f t="shared" si="7"/>
        <v>11494</v>
      </c>
      <c r="P20" s="85">
        <f t="shared" si="7"/>
        <v>1367</v>
      </c>
      <c r="Q20" s="85">
        <f t="shared" si="8"/>
        <v>426</v>
      </c>
      <c r="R20" s="108">
        <f t="shared" si="8"/>
        <v>787</v>
      </c>
      <c r="S20" s="109">
        <f t="shared" si="8"/>
        <v>3480</v>
      </c>
      <c r="T20" s="85">
        <f t="shared" si="8"/>
        <v>6548</v>
      </c>
      <c r="U20" s="85">
        <f t="shared" si="8"/>
        <v>2337</v>
      </c>
      <c r="V20" s="85">
        <f t="shared" si="8"/>
        <v>708</v>
      </c>
      <c r="W20" s="108">
        <f t="shared" si="8"/>
        <v>1001</v>
      </c>
      <c r="X20" s="109">
        <f t="shared" si="8"/>
        <v>1872</v>
      </c>
      <c r="Y20" s="85">
        <f t="shared" si="8"/>
        <v>3449</v>
      </c>
      <c r="Z20" s="85">
        <f t="shared" si="8"/>
        <v>5351</v>
      </c>
      <c r="AA20" s="85">
        <f t="shared" si="9"/>
        <v>1316</v>
      </c>
      <c r="AB20" s="85">
        <f t="shared" si="9"/>
        <v>1246</v>
      </c>
      <c r="AC20" s="108">
        <f t="shared" si="9"/>
        <v>883</v>
      </c>
      <c r="AD20" s="109">
        <f t="shared" si="9"/>
        <v>7655</v>
      </c>
      <c r="AE20" s="85">
        <f t="shared" si="9"/>
        <v>2740</v>
      </c>
      <c r="AF20" s="85">
        <f t="shared" si="9"/>
        <v>867</v>
      </c>
      <c r="AG20" s="85">
        <f t="shared" si="9"/>
        <v>754</v>
      </c>
      <c r="AH20" s="85">
        <f t="shared" si="9"/>
        <v>2059</v>
      </c>
      <c r="AI20" s="85">
        <f t="shared" si="9"/>
        <v>0</v>
      </c>
      <c r="AJ20" s="75"/>
      <c r="AK20" s="76" t="s">
        <v>93</v>
      </c>
      <c r="AL20" s="76" t="s">
        <v>92</v>
      </c>
      <c r="AM20" s="76" t="s">
        <v>530</v>
      </c>
      <c r="AN20" s="76" t="s">
        <v>348</v>
      </c>
    </row>
    <row r="21" spans="1:40" x14ac:dyDescent="0.2">
      <c r="A21" s="81" t="str">
        <f t="shared" ref="A21" si="12">CONCATENATE(E21,D21)</f>
        <v>Eng44104</v>
      </c>
      <c r="B21" s="87"/>
      <c r="C21" s="87"/>
      <c r="D21" s="89">
        <f>EOMONTH(D20,6)</f>
        <v>44104</v>
      </c>
      <c r="E21" s="87" t="str">
        <f t="shared" si="6"/>
        <v>Eng</v>
      </c>
      <c r="F21" s="87" t="str">
        <f t="shared" si="4"/>
        <v>England</v>
      </c>
      <c r="G21" s="85">
        <f t="shared" si="7"/>
        <v>198455</v>
      </c>
      <c r="H21" s="108">
        <f t="shared" si="7"/>
        <v>20118</v>
      </c>
      <c r="I21" s="131">
        <f t="shared" si="7"/>
        <v>13919</v>
      </c>
      <c r="J21" s="85">
        <f t="shared" si="7"/>
        <v>3494</v>
      </c>
      <c r="K21" s="85">
        <f t="shared" si="7"/>
        <v>963</v>
      </c>
      <c r="L21" s="85">
        <f t="shared" si="7"/>
        <v>732</v>
      </c>
      <c r="M21" s="85">
        <f t="shared" si="7"/>
        <v>726</v>
      </c>
      <c r="N21" s="108">
        <f t="shared" si="7"/>
        <v>284</v>
      </c>
      <c r="O21" s="109">
        <f t="shared" si="7"/>
        <v>16406</v>
      </c>
      <c r="P21" s="85">
        <f t="shared" si="7"/>
        <v>1412</v>
      </c>
      <c r="Q21" s="85">
        <f t="shared" si="8"/>
        <v>544</v>
      </c>
      <c r="R21" s="108">
        <f t="shared" si="8"/>
        <v>1756</v>
      </c>
      <c r="S21" s="109">
        <f t="shared" si="8"/>
        <v>5307</v>
      </c>
      <c r="T21" s="85">
        <f t="shared" si="8"/>
        <v>8374</v>
      </c>
      <c r="U21" s="85">
        <f t="shared" si="8"/>
        <v>3001</v>
      </c>
      <c r="V21" s="85">
        <f t="shared" si="8"/>
        <v>877</v>
      </c>
      <c r="W21" s="108">
        <f t="shared" si="8"/>
        <v>2559</v>
      </c>
      <c r="X21" s="109">
        <f t="shared" si="8"/>
        <v>3455</v>
      </c>
      <c r="Y21" s="85">
        <f t="shared" si="8"/>
        <v>4434</v>
      </c>
      <c r="Z21" s="85">
        <f t="shared" si="8"/>
        <v>6986</v>
      </c>
      <c r="AA21" s="85">
        <f t="shared" si="9"/>
        <v>2481</v>
      </c>
      <c r="AB21" s="85">
        <f t="shared" si="9"/>
        <v>1427</v>
      </c>
      <c r="AC21" s="108">
        <f t="shared" si="9"/>
        <v>1373</v>
      </c>
      <c r="AD21" s="109">
        <f t="shared" si="9"/>
        <v>12475</v>
      </c>
      <c r="AE21" s="85">
        <f t="shared" si="9"/>
        <v>3706</v>
      </c>
      <c r="AF21" s="85">
        <f t="shared" si="9"/>
        <v>1057</v>
      </c>
      <c r="AG21" s="85">
        <f t="shared" si="9"/>
        <v>986</v>
      </c>
      <c r="AH21" s="85">
        <f t="shared" si="9"/>
        <v>1894</v>
      </c>
      <c r="AI21" s="85">
        <f t="shared" si="9"/>
        <v>0</v>
      </c>
      <c r="AJ21" s="75"/>
      <c r="AK21" s="76" t="s">
        <v>339</v>
      </c>
      <c r="AL21" s="76" t="s">
        <v>326</v>
      </c>
      <c r="AM21" s="76" t="s">
        <v>527</v>
      </c>
      <c r="AN21" s="76" t="s">
        <v>362</v>
      </c>
    </row>
    <row r="22" spans="1:40" x14ac:dyDescent="0.2">
      <c r="A22" s="81" t="str">
        <f t="shared" ref="A22" si="13">CONCATENATE(E22,D22)</f>
        <v>Eng44286</v>
      </c>
      <c r="B22" s="87"/>
      <c r="C22" s="87"/>
      <c r="D22" s="89">
        <f>EOMONTH(D21,6)</f>
        <v>44286</v>
      </c>
      <c r="E22" s="87" t="str">
        <f t="shared" si="6"/>
        <v>Eng</v>
      </c>
      <c r="F22" s="87" t="str">
        <f t="shared" si="4"/>
        <v>England</v>
      </c>
      <c r="G22" s="85">
        <f t="shared" ref="G22:P23" si="14">SUMIFS(G$179:G$1013,$D$179:$D$1013,$D22)</f>
        <v>189756</v>
      </c>
      <c r="H22" s="108">
        <f t="shared" si="14"/>
        <v>23875</v>
      </c>
      <c r="I22" s="131">
        <f t="shared" si="14"/>
        <v>16600</v>
      </c>
      <c r="J22" s="85">
        <f t="shared" si="14"/>
        <v>4253</v>
      </c>
      <c r="K22" s="85">
        <f t="shared" si="14"/>
        <v>1055</v>
      </c>
      <c r="L22" s="85">
        <f t="shared" si="14"/>
        <v>861</v>
      </c>
      <c r="M22" s="85">
        <f t="shared" si="14"/>
        <v>878</v>
      </c>
      <c r="N22" s="108">
        <f t="shared" si="14"/>
        <v>228</v>
      </c>
      <c r="O22" s="109">
        <f t="shared" si="14"/>
        <v>19189</v>
      </c>
      <c r="P22" s="85">
        <f t="shared" si="14"/>
        <v>1705</v>
      </c>
      <c r="Q22" s="85">
        <f t="shared" ref="Q22:Z23" si="15">SUMIFS(Q$179:Q$1013,$D$179:$D$1013,$D22)</f>
        <v>569</v>
      </c>
      <c r="R22" s="108">
        <f t="shared" si="15"/>
        <v>2412</v>
      </c>
      <c r="S22" s="109">
        <f t="shared" si="15"/>
        <v>6118</v>
      </c>
      <c r="T22" s="85">
        <f t="shared" si="15"/>
        <v>10114</v>
      </c>
      <c r="U22" s="85">
        <f t="shared" si="15"/>
        <v>3974</v>
      </c>
      <c r="V22" s="85">
        <f t="shared" si="15"/>
        <v>1038</v>
      </c>
      <c r="W22" s="108">
        <f t="shared" si="15"/>
        <v>2631</v>
      </c>
      <c r="X22" s="109">
        <f t="shared" si="15"/>
        <v>4244</v>
      </c>
      <c r="Y22" s="85">
        <f t="shared" si="15"/>
        <v>5047</v>
      </c>
      <c r="Z22" s="85">
        <f t="shared" si="15"/>
        <v>8158</v>
      </c>
      <c r="AA22" s="85">
        <f t="shared" ref="AA22:AI23" si="16">SUMIFS(AA$179:AA$1013,$D$179:$D$1013,$D22)</f>
        <v>3547</v>
      </c>
      <c r="AB22" s="85">
        <f t="shared" si="16"/>
        <v>1684</v>
      </c>
      <c r="AC22" s="108">
        <f t="shared" si="16"/>
        <v>1195</v>
      </c>
      <c r="AD22" s="109">
        <f t="shared" si="16"/>
        <v>15085</v>
      </c>
      <c r="AE22" s="85">
        <f t="shared" si="16"/>
        <v>3932</v>
      </c>
      <c r="AF22" s="85">
        <f t="shared" si="16"/>
        <v>1283</v>
      </c>
      <c r="AG22" s="85">
        <f t="shared" si="16"/>
        <v>1270</v>
      </c>
      <c r="AH22" s="85">
        <f t="shared" si="16"/>
        <v>2305</v>
      </c>
      <c r="AI22" s="85">
        <f t="shared" si="16"/>
        <v>0</v>
      </c>
      <c r="AJ22" s="75"/>
      <c r="AK22" s="76" t="s">
        <v>193</v>
      </c>
      <c r="AL22" s="76" t="s">
        <v>192</v>
      </c>
      <c r="AM22" s="76" t="s">
        <v>514</v>
      </c>
      <c r="AN22" s="76" t="s">
        <v>584</v>
      </c>
    </row>
    <row r="23" spans="1:40" x14ac:dyDescent="0.2">
      <c r="A23" s="81" t="str">
        <f t="shared" ref="A23" si="17">CONCATENATE(E23,D23)</f>
        <v>Eng44469</v>
      </c>
      <c r="B23" s="87"/>
      <c r="C23" s="87"/>
      <c r="D23" s="89">
        <f>EOMONTH(D22,6)</f>
        <v>44469</v>
      </c>
      <c r="E23" s="87" t="str">
        <f t="shared" si="6"/>
        <v>Eng</v>
      </c>
      <c r="F23" s="87" t="str">
        <f t="shared" si="4"/>
        <v>England</v>
      </c>
      <c r="G23" s="85">
        <f t="shared" si="14"/>
        <v>419337</v>
      </c>
      <c r="H23" s="108">
        <f t="shared" si="14"/>
        <v>26906</v>
      </c>
      <c r="I23" s="131">
        <f t="shared" si="14"/>
        <v>15675</v>
      </c>
      <c r="J23" s="85">
        <f t="shared" si="14"/>
        <v>5227</v>
      </c>
      <c r="K23" s="85">
        <f t="shared" si="14"/>
        <v>1809</v>
      </c>
      <c r="L23" s="85">
        <f t="shared" si="14"/>
        <v>1607</v>
      </c>
      <c r="M23" s="85">
        <f t="shared" si="14"/>
        <v>2050</v>
      </c>
      <c r="N23" s="108">
        <f t="shared" si="14"/>
        <v>538</v>
      </c>
      <c r="O23" s="109">
        <f t="shared" si="14"/>
        <v>0</v>
      </c>
      <c r="P23" s="85">
        <f t="shared" si="14"/>
        <v>0</v>
      </c>
      <c r="Q23" s="85">
        <f t="shared" si="15"/>
        <v>0</v>
      </c>
      <c r="R23" s="108">
        <f t="shared" si="15"/>
        <v>0</v>
      </c>
      <c r="S23" s="109">
        <f t="shared" si="15"/>
        <v>0</v>
      </c>
      <c r="T23" s="85">
        <f t="shared" si="15"/>
        <v>0</v>
      </c>
      <c r="U23" s="85">
        <f t="shared" si="15"/>
        <v>0</v>
      </c>
      <c r="V23" s="85">
        <f t="shared" si="15"/>
        <v>0</v>
      </c>
      <c r="W23" s="108">
        <f t="shared" si="15"/>
        <v>0</v>
      </c>
      <c r="X23" s="109">
        <f t="shared" si="15"/>
        <v>4440</v>
      </c>
      <c r="Y23" s="85">
        <f t="shared" si="15"/>
        <v>6476</v>
      </c>
      <c r="Z23" s="85">
        <f t="shared" si="15"/>
        <v>10100</v>
      </c>
      <c r="AA23" s="85">
        <f t="shared" si="16"/>
        <v>2735</v>
      </c>
      <c r="AB23" s="85">
        <f t="shared" si="16"/>
        <v>1753</v>
      </c>
      <c r="AC23" s="108">
        <f t="shared" si="16"/>
        <v>1402</v>
      </c>
      <c r="AD23" s="109">
        <f t="shared" si="16"/>
        <v>0</v>
      </c>
      <c r="AE23" s="85">
        <f t="shared" si="16"/>
        <v>0</v>
      </c>
      <c r="AF23" s="85">
        <f t="shared" si="16"/>
        <v>0</v>
      </c>
      <c r="AG23" s="85">
        <f t="shared" si="16"/>
        <v>0</v>
      </c>
      <c r="AH23" s="85">
        <f t="shared" si="16"/>
        <v>0</v>
      </c>
      <c r="AI23" s="85">
        <f t="shared" si="16"/>
        <v>0</v>
      </c>
      <c r="AJ23" s="75"/>
      <c r="AK23" s="76"/>
      <c r="AL23" s="76"/>
      <c r="AM23" s="76"/>
      <c r="AN23" s="76"/>
    </row>
    <row r="24" spans="1:40" x14ac:dyDescent="0.2">
      <c r="A24" s="81" t="str">
        <f t="shared" si="0"/>
        <v/>
      </c>
      <c r="B24" s="87"/>
      <c r="C24" s="87"/>
      <c r="D24" s="34"/>
      <c r="E24" s="33"/>
      <c r="F24" s="33"/>
      <c r="G24" s="86"/>
      <c r="H24" s="110"/>
      <c r="I24" s="132"/>
      <c r="J24" s="86"/>
      <c r="K24" s="86"/>
      <c r="L24" s="86"/>
      <c r="M24" s="86"/>
      <c r="N24" s="110"/>
      <c r="O24" s="111"/>
      <c r="P24" s="86"/>
      <c r="Q24" s="86"/>
      <c r="R24" s="110"/>
      <c r="S24" s="111"/>
      <c r="T24" s="86"/>
      <c r="U24" s="86"/>
      <c r="V24" s="86"/>
      <c r="W24" s="110"/>
      <c r="X24" s="111"/>
      <c r="Y24" s="86"/>
      <c r="Z24" s="86"/>
      <c r="AA24" s="86"/>
      <c r="AB24" s="86"/>
      <c r="AC24" s="110"/>
      <c r="AD24" s="111"/>
      <c r="AE24" s="86"/>
      <c r="AF24" s="86"/>
      <c r="AG24" s="86"/>
      <c r="AH24" s="86"/>
      <c r="AI24" s="86"/>
      <c r="AJ24" s="75"/>
      <c r="AK24" s="76" t="s">
        <v>317</v>
      </c>
      <c r="AL24" s="76" t="s">
        <v>316</v>
      </c>
      <c r="AM24" s="76" t="s">
        <v>4</v>
      </c>
      <c r="AN24" s="76" t="s">
        <v>657</v>
      </c>
    </row>
    <row r="25" spans="1:40" x14ac:dyDescent="0.2">
      <c r="A25" s="81" t="str">
        <f t="shared" si="0"/>
        <v>NE40816</v>
      </c>
      <c r="B25" s="87"/>
      <c r="C25" s="87"/>
      <c r="D25" s="70">
        <v>40816</v>
      </c>
      <c r="E25" s="33" t="s">
        <v>525</v>
      </c>
      <c r="F25" s="33" t="s">
        <v>11</v>
      </c>
      <c r="G25" s="85">
        <f t="shared" ref="G25:P34" si="18">SUMIFS(G$179:G$799,$D$179:$D$799,$D25,$B$179:$B$799,$E25)</f>
        <v>0</v>
      </c>
      <c r="H25" s="108">
        <f t="shared" si="18"/>
        <v>555</v>
      </c>
      <c r="I25" s="131">
        <f t="shared" si="18"/>
        <v>416</v>
      </c>
      <c r="J25" s="85">
        <f t="shared" si="18"/>
        <v>96</v>
      </c>
      <c r="K25" s="85">
        <f t="shared" si="18"/>
        <v>13</v>
      </c>
      <c r="L25" s="85">
        <f t="shared" si="18"/>
        <v>0</v>
      </c>
      <c r="M25" s="85">
        <f t="shared" si="18"/>
        <v>0</v>
      </c>
      <c r="N25" s="108">
        <f t="shared" si="18"/>
        <v>8</v>
      </c>
      <c r="O25" s="109">
        <f t="shared" si="18"/>
        <v>454</v>
      </c>
      <c r="P25" s="85">
        <f t="shared" si="18"/>
        <v>48</v>
      </c>
      <c r="Q25" s="85">
        <f t="shared" ref="Q25:Z34" si="19">SUMIFS(Q$179:Q$799,$D$179:$D$799,$D25,$B$179:$B$799,$E25)</f>
        <v>11</v>
      </c>
      <c r="R25" s="108">
        <f t="shared" si="19"/>
        <v>42</v>
      </c>
      <c r="S25" s="109">
        <f t="shared" si="19"/>
        <v>158</v>
      </c>
      <c r="T25" s="85">
        <f t="shared" si="19"/>
        <v>268</v>
      </c>
      <c r="U25" s="85">
        <f t="shared" si="19"/>
        <v>69</v>
      </c>
      <c r="V25" s="85">
        <f t="shared" si="19"/>
        <v>18</v>
      </c>
      <c r="W25" s="108">
        <f t="shared" si="19"/>
        <v>42</v>
      </c>
      <c r="X25" s="109">
        <f t="shared" si="19"/>
        <v>84</v>
      </c>
      <c r="Y25" s="85">
        <f t="shared" si="19"/>
        <v>86</v>
      </c>
      <c r="Z25" s="85">
        <f t="shared" si="19"/>
        <v>460</v>
      </c>
      <c r="AA25" s="85">
        <f t="shared" ref="AA25:AI34" si="20">SUMIFS(AA$179:AA$799,$D$179:$D$799,$D25,$B$179:$B$799,$E25)</f>
        <v>5</v>
      </c>
      <c r="AB25" s="85">
        <f t="shared" si="20"/>
        <v>13</v>
      </c>
      <c r="AC25" s="108">
        <f t="shared" si="20"/>
        <v>0</v>
      </c>
      <c r="AD25" s="109">
        <f t="shared" si="20"/>
        <v>0</v>
      </c>
      <c r="AE25" s="85">
        <f t="shared" si="20"/>
        <v>0</v>
      </c>
      <c r="AF25" s="85">
        <f t="shared" si="20"/>
        <v>0</v>
      </c>
      <c r="AG25" s="85">
        <f t="shared" si="20"/>
        <v>0</v>
      </c>
      <c r="AH25" s="85">
        <f t="shared" si="20"/>
        <v>0</v>
      </c>
      <c r="AI25" s="85">
        <f t="shared" si="20"/>
        <v>22</v>
      </c>
      <c r="AJ25" s="75"/>
      <c r="AK25" s="76" t="s">
        <v>315</v>
      </c>
      <c r="AL25" s="76" t="s">
        <v>314</v>
      </c>
      <c r="AM25" s="76" t="s">
        <v>527</v>
      </c>
      <c r="AN25" s="76" t="s">
        <v>362</v>
      </c>
    </row>
    <row r="26" spans="1:40" x14ac:dyDescent="0.2">
      <c r="A26" s="81" t="str">
        <f t="shared" si="0"/>
        <v>NE40999</v>
      </c>
      <c r="B26" s="87"/>
      <c r="C26" s="88"/>
      <c r="D26" s="89">
        <f>EOMONTH(D25,6)</f>
        <v>40999</v>
      </c>
      <c r="E26" s="87" t="str">
        <f>E25</f>
        <v>NE</v>
      </c>
      <c r="F26" s="87" t="str">
        <f t="shared" ref="F26:F45" si="21">F25</f>
        <v>North East</v>
      </c>
      <c r="G26" s="85">
        <f t="shared" si="18"/>
        <v>0</v>
      </c>
      <c r="H26" s="108">
        <f t="shared" si="18"/>
        <v>522</v>
      </c>
      <c r="I26" s="131">
        <f t="shared" si="18"/>
        <v>374</v>
      </c>
      <c r="J26" s="85">
        <f t="shared" si="18"/>
        <v>84</v>
      </c>
      <c r="K26" s="85">
        <f t="shared" si="18"/>
        <v>18</v>
      </c>
      <c r="L26" s="85">
        <f t="shared" si="18"/>
        <v>0</v>
      </c>
      <c r="M26" s="85">
        <f t="shared" si="18"/>
        <v>0</v>
      </c>
      <c r="N26" s="108">
        <f t="shared" si="18"/>
        <v>19</v>
      </c>
      <c r="O26" s="109">
        <f t="shared" si="18"/>
        <v>430</v>
      </c>
      <c r="P26" s="85">
        <f t="shared" si="18"/>
        <v>45</v>
      </c>
      <c r="Q26" s="85">
        <f t="shared" si="19"/>
        <v>13</v>
      </c>
      <c r="R26" s="108">
        <f t="shared" si="19"/>
        <v>34</v>
      </c>
      <c r="S26" s="109">
        <f t="shared" si="19"/>
        <v>138</v>
      </c>
      <c r="T26" s="85">
        <f t="shared" si="19"/>
        <v>275</v>
      </c>
      <c r="U26" s="85">
        <f t="shared" si="19"/>
        <v>47</v>
      </c>
      <c r="V26" s="85">
        <f t="shared" si="19"/>
        <v>19</v>
      </c>
      <c r="W26" s="108">
        <f t="shared" si="19"/>
        <v>43</v>
      </c>
      <c r="X26" s="109">
        <f t="shared" si="19"/>
        <v>83</v>
      </c>
      <c r="Y26" s="85">
        <f t="shared" si="19"/>
        <v>82</v>
      </c>
      <c r="Z26" s="85">
        <f t="shared" si="19"/>
        <v>356</v>
      </c>
      <c r="AA26" s="85">
        <f t="shared" si="20"/>
        <v>14</v>
      </c>
      <c r="AB26" s="85">
        <f t="shared" si="20"/>
        <v>8</v>
      </c>
      <c r="AC26" s="108">
        <f t="shared" si="20"/>
        <v>0</v>
      </c>
      <c r="AD26" s="109">
        <f t="shared" si="20"/>
        <v>0</v>
      </c>
      <c r="AE26" s="85">
        <f t="shared" si="20"/>
        <v>0</v>
      </c>
      <c r="AF26" s="85">
        <f t="shared" si="20"/>
        <v>0</v>
      </c>
      <c r="AG26" s="85">
        <f t="shared" si="20"/>
        <v>0</v>
      </c>
      <c r="AH26" s="85">
        <f t="shared" si="20"/>
        <v>0</v>
      </c>
      <c r="AI26" s="85">
        <f t="shared" si="20"/>
        <v>27</v>
      </c>
      <c r="AJ26" s="75"/>
      <c r="AK26" s="76" t="s">
        <v>31</v>
      </c>
      <c r="AL26" s="76" t="s">
        <v>30</v>
      </c>
      <c r="AM26" s="76" t="s">
        <v>528</v>
      </c>
      <c r="AN26" s="76" t="s">
        <v>308</v>
      </c>
    </row>
    <row r="27" spans="1:40" x14ac:dyDescent="0.2">
      <c r="A27" s="81" t="str">
        <f t="shared" si="0"/>
        <v>NE41182</v>
      </c>
      <c r="B27" s="87"/>
      <c r="C27" s="87"/>
      <c r="D27" s="89">
        <f t="shared" ref="D27:D42" si="22">EOMONTH(D26,6)</f>
        <v>41182</v>
      </c>
      <c r="E27" s="87" t="str">
        <f t="shared" ref="E27:E45" si="23">E26</f>
        <v>NE</v>
      </c>
      <c r="F27" s="87" t="str">
        <f t="shared" si="21"/>
        <v>North East</v>
      </c>
      <c r="G27" s="85">
        <f t="shared" si="18"/>
        <v>0</v>
      </c>
      <c r="H27" s="108">
        <f t="shared" si="18"/>
        <v>208</v>
      </c>
      <c r="I27" s="131">
        <f t="shared" si="18"/>
        <v>178</v>
      </c>
      <c r="J27" s="85">
        <f t="shared" si="18"/>
        <v>25</v>
      </c>
      <c r="K27" s="85">
        <f t="shared" si="18"/>
        <v>1</v>
      </c>
      <c r="L27" s="85">
        <f t="shared" si="18"/>
        <v>0</v>
      </c>
      <c r="M27" s="85">
        <f t="shared" si="18"/>
        <v>0</v>
      </c>
      <c r="N27" s="108">
        <f t="shared" si="18"/>
        <v>2</v>
      </c>
      <c r="O27" s="109">
        <f t="shared" si="18"/>
        <v>0</v>
      </c>
      <c r="P27" s="85">
        <f t="shared" si="18"/>
        <v>0</v>
      </c>
      <c r="Q27" s="85">
        <f t="shared" si="19"/>
        <v>0</v>
      </c>
      <c r="R27" s="108">
        <f t="shared" si="19"/>
        <v>0</v>
      </c>
      <c r="S27" s="109">
        <f t="shared" si="19"/>
        <v>109</v>
      </c>
      <c r="T27" s="85">
        <f t="shared" si="19"/>
        <v>34</v>
      </c>
      <c r="U27" s="85">
        <f t="shared" si="19"/>
        <v>24</v>
      </c>
      <c r="V27" s="85">
        <f t="shared" si="19"/>
        <v>5</v>
      </c>
      <c r="W27" s="108">
        <f t="shared" si="19"/>
        <v>2</v>
      </c>
      <c r="X27" s="109">
        <f t="shared" si="19"/>
        <v>15</v>
      </c>
      <c r="Y27" s="85">
        <f t="shared" si="19"/>
        <v>64</v>
      </c>
      <c r="Z27" s="85">
        <f t="shared" si="19"/>
        <v>71</v>
      </c>
      <c r="AA27" s="85">
        <f t="shared" si="20"/>
        <v>24</v>
      </c>
      <c r="AB27" s="85">
        <f t="shared" si="20"/>
        <v>0</v>
      </c>
      <c r="AC27" s="108">
        <f t="shared" si="20"/>
        <v>0</v>
      </c>
      <c r="AD27" s="109">
        <f t="shared" si="20"/>
        <v>0</v>
      </c>
      <c r="AE27" s="85">
        <f t="shared" si="20"/>
        <v>0</v>
      </c>
      <c r="AF27" s="85">
        <f t="shared" si="20"/>
        <v>0</v>
      </c>
      <c r="AG27" s="85">
        <f t="shared" si="20"/>
        <v>0</v>
      </c>
      <c r="AH27" s="85">
        <f t="shared" si="20"/>
        <v>0</v>
      </c>
      <c r="AI27" s="85">
        <f t="shared" si="20"/>
        <v>2</v>
      </c>
      <c r="AJ27" s="75"/>
      <c r="AK27" s="76" t="s">
        <v>195</v>
      </c>
      <c r="AL27" s="76" t="s">
        <v>194</v>
      </c>
      <c r="AM27" s="76" t="s">
        <v>514</v>
      </c>
      <c r="AN27" s="76" t="s">
        <v>196</v>
      </c>
    </row>
    <row r="28" spans="1:40" x14ac:dyDescent="0.2">
      <c r="A28" s="81" t="str">
        <f t="shared" si="0"/>
        <v>NE41364</v>
      </c>
      <c r="B28" s="87"/>
      <c r="C28" s="87"/>
      <c r="D28" s="89">
        <f t="shared" si="22"/>
        <v>41364</v>
      </c>
      <c r="E28" s="87" t="str">
        <f t="shared" si="23"/>
        <v>NE</v>
      </c>
      <c r="F28" s="87" t="str">
        <f t="shared" si="21"/>
        <v>North East</v>
      </c>
      <c r="G28" s="85">
        <f t="shared" si="18"/>
        <v>0</v>
      </c>
      <c r="H28" s="108">
        <f t="shared" si="18"/>
        <v>209</v>
      </c>
      <c r="I28" s="131">
        <f t="shared" si="18"/>
        <v>166</v>
      </c>
      <c r="J28" s="85">
        <f t="shared" si="18"/>
        <v>27</v>
      </c>
      <c r="K28" s="85">
        <f t="shared" si="18"/>
        <v>6</v>
      </c>
      <c r="L28" s="85">
        <f t="shared" si="18"/>
        <v>0</v>
      </c>
      <c r="M28" s="85">
        <f t="shared" si="18"/>
        <v>0</v>
      </c>
      <c r="N28" s="108">
        <f t="shared" si="18"/>
        <v>0</v>
      </c>
      <c r="O28" s="109">
        <f t="shared" si="18"/>
        <v>0</v>
      </c>
      <c r="P28" s="85">
        <f t="shared" si="18"/>
        <v>0</v>
      </c>
      <c r="Q28" s="85">
        <f t="shared" si="19"/>
        <v>0</v>
      </c>
      <c r="R28" s="108">
        <f t="shared" si="19"/>
        <v>0</v>
      </c>
      <c r="S28" s="109">
        <f t="shared" si="19"/>
        <v>91</v>
      </c>
      <c r="T28" s="85">
        <f t="shared" si="19"/>
        <v>68</v>
      </c>
      <c r="U28" s="85">
        <f t="shared" si="19"/>
        <v>36</v>
      </c>
      <c r="V28" s="85">
        <f t="shared" si="19"/>
        <v>10</v>
      </c>
      <c r="W28" s="108">
        <f t="shared" si="19"/>
        <v>3</v>
      </c>
      <c r="X28" s="109">
        <f t="shared" si="19"/>
        <v>22</v>
      </c>
      <c r="Y28" s="85">
        <f t="shared" si="19"/>
        <v>63</v>
      </c>
      <c r="Z28" s="85">
        <f t="shared" si="19"/>
        <v>97</v>
      </c>
      <c r="AA28" s="85">
        <f t="shared" si="20"/>
        <v>27</v>
      </c>
      <c r="AB28" s="85">
        <f t="shared" si="20"/>
        <v>0</v>
      </c>
      <c r="AC28" s="108">
        <f t="shared" si="20"/>
        <v>0</v>
      </c>
      <c r="AD28" s="109">
        <f t="shared" si="20"/>
        <v>0</v>
      </c>
      <c r="AE28" s="85">
        <f t="shared" si="20"/>
        <v>0</v>
      </c>
      <c r="AF28" s="85">
        <f t="shared" si="20"/>
        <v>0</v>
      </c>
      <c r="AG28" s="85">
        <f t="shared" si="20"/>
        <v>0</v>
      </c>
      <c r="AH28" s="85">
        <f t="shared" si="20"/>
        <v>0</v>
      </c>
      <c r="AI28" s="85">
        <f t="shared" si="20"/>
        <v>10</v>
      </c>
      <c r="AJ28" s="75"/>
      <c r="AK28" s="76" t="s">
        <v>587</v>
      </c>
      <c r="AL28" s="76" t="s">
        <v>586</v>
      </c>
      <c r="AM28" s="76" t="s">
        <v>514</v>
      </c>
      <c r="AN28" s="76" t="s">
        <v>653</v>
      </c>
    </row>
    <row r="29" spans="1:40" x14ac:dyDescent="0.2">
      <c r="A29" s="81" t="str">
        <f t="shared" si="0"/>
        <v>NE41547</v>
      </c>
      <c r="B29" s="87"/>
      <c r="C29" s="87"/>
      <c r="D29" s="89">
        <f t="shared" si="22"/>
        <v>41547</v>
      </c>
      <c r="E29" s="87" t="str">
        <f t="shared" si="23"/>
        <v>NE</v>
      </c>
      <c r="F29" s="87" t="str">
        <f t="shared" si="21"/>
        <v>North East</v>
      </c>
      <c r="G29" s="85">
        <f t="shared" si="18"/>
        <v>0</v>
      </c>
      <c r="H29" s="108">
        <f t="shared" si="18"/>
        <v>663</v>
      </c>
      <c r="I29" s="131">
        <f t="shared" si="18"/>
        <v>336</v>
      </c>
      <c r="J29" s="85">
        <f t="shared" si="18"/>
        <v>183</v>
      </c>
      <c r="K29" s="85">
        <f t="shared" si="18"/>
        <v>47</v>
      </c>
      <c r="L29" s="85">
        <f t="shared" si="18"/>
        <v>0</v>
      </c>
      <c r="M29" s="85">
        <f t="shared" si="18"/>
        <v>0</v>
      </c>
      <c r="N29" s="108">
        <f t="shared" si="18"/>
        <v>5</v>
      </c>
      <c r="O29" s="109">
        <f t="shared" si="18"/>
        <v>573</v>
      </c>
      <c r="P29" s="85">
        <f t="shared" si="18"/>
        <v>10</v>
      </c>
      <c r="Q29" s="85">
        <f t="shared" si="19"/>
        <v>54</v>
      </c>
      <c r="R29" s="108">
        <f t="shared" si="19"/>
        <v>10</v>
      </c>
      <c r="S29" s="109">
        <f t="shared" si="19"/>
        <v>64</v>
      </c>
      <c r="T29" s="85">
        <f t="shared" si="19"/>
        <v>62</v>
      </c>
      <c r="U29" s="85">
        <f t="shared" si="19"/>
        <v>20</v>
      </c>
      <c r="V29" s="85">
        <f t="shared" si="19"/>
        <v>11</v>
      </c>
      <c r="W29" s="108">
        <f t="shared" si="19"/>
        <v>5</v>
      </c>
      <c r="X29" s="109">
        <f t="shared" si="19"/>
        <v>52</v>
      </c>
      <c r="Y29" s="85">
        <f t="shared" si="19"/>
        <v>33</v>
      </c>
      <c r="Z29" s="85">
        <f t="shared" si="19"/>
        <v>57</v>
      </c>
      <c r="AA29" s="85">
        <f t="shared" si="20"/>
        <v>13</v>
      </c>
      <c r="AB29" s="85">
        <f t="shared" si="20"/>
        <v>0</v>
      </c>
      <c r="AC29" s="108">
        <f t="shared" si="20"/>
        <v>0</v>
      </c>
      <c r="AD29" s="109">
        <f t="shared" si="20"/>
        <v>0</v>
      </c>
      <c r="AE29" s="85">
        <f t="shared" si="20"/>
        <v>0</v>
      </c>
      <c r="AF29" s="85">
        <f t="shared" si="20"/>
        <v>0</v>
      </c>
      <c r="AG29" s="85">
        <f t="shared" si="20"/>
        <v>0</v>
      </c>
      <c r="AH29" s="85">
        <f t="shared" si="20"/>
        <v>0</v>
      </c>
      <c r="AI29" s="85">
        <f t="shared" si="20"/>
        <v>80</v>
      </c>
      <c r="AJ29" s="75"/>
      <c r="AK29" s="76" t="s">
        <v>174</v>
      </c>
      <c r="AL29" s="76" t="s">
        <v>173</v>
      </c>
      <c r="AM29" s="76" t="s">
        <v>514</v>
      </c>
      <c r="AN29" s="76" t="s">
        <v>356</v>
      </c>
    </row>
    <row r="30" spans="1:40" x14ac:dyDescent="0.2">
      <c r="A30" s="81" t="str">
        <f t="shared" si="0"/>
        <v>NE41729</v>
      </c>
      <c r="B30" s="87"/>
      <c r="C30" s="87"/>
      <c r="D30" s="89">
        <f t="shared" si="22"/>
        <v>41729</v>
      </c>
      <c r="E30" s="87" t="str">
        <f t="shared" si="23"/>
        <v>NE</v>
      </c>
      <c r="F30" s="87" t="str">
        <f t="shared" si="21"/>
        <v>North East</v>
      </c>
      <c r="G30" s="85">
        <f t="shared" si="18"/>
        <v>0</v>
      </c>
      <c r="H30" s="108">
        <f t="shared" si="18"/>
        <v>924</v>
      </c>
      <c r="I30" s="131">
        <f t="shared" si="18"/>
        <v>558</v>
      </c>
      <c r="J30" s="85">
        <f t="shared" si="18"/>
        <v>226</v>
      </c>
      <c r="K30" s="85">
        <f t="shared" si="18"/>
        <v>43</v>
      </c>
      <c r="L30" s="85">
        <f t="shared" si="18"/>
        <v>0</v>
      </c>
      <c r="M30" s="85">
        <f t="shared" si="18"/>
        <v>0</v>
      </c>
      <c r="N30" s="108">
        <f t="shared" si="18"/>
        <v>26</v>
      </c>
      <c r="O30" s="109">
        <f t="shared" si="18"/>
        <v>707</v>
      </c>
      <c r="P30" s="85">
        <f t="shared" si="18"/>
        <v>44</v>
      </c>
      <c r="Q30" s="85">
        <f t="shared" si="19"/>
        <v>24</v>
      </c>
      <c r="R30" s="108">
        <f t="shared" si="19"/>
        <v>37</v>
      </c>
      <c r="S30" s="109">
        <f t="shared" si="19"/>
        <v>285</v>
      </c>
      <c r="T30" s="85">
        <f t="shared" si="19"/>
        <v>211</v>
      </c>
      <c r="U30" s="85">
        <f t="shared" si="19"/>
        <v>69</v>
      </c>
      <c r="V30" s="85">
        <f t="shared" si="19"/>
        <v>50</v>
      </c>
      <c r="W30" s="108">
        <f t="shared" si="19"/>
        <v>19</v>
      </c>
      <c r="X30" s="109">
        <f t="shared" si="19"/>
        <v>174</v>
      </c>
      <c r="Y30" s="85">
        <f t="shared" si="19"/>
        <v>153</v>
      </c>
      <c r="Z30" s="85">
        <f t="shared" si="19"/>
        <v>231</v>
      </c>
      <c r="AA30" s="85">
        <f t="shared" si="20"/>
        <v>39</v>
      </c>
      <c r="AB30" s="85">
        <f t="shared" si="20"/>
        <v>0</v>
      </c>
      <c r="AC30" s="108">
        <f t="shared" si="20"/>
        <v>0</v>
      </c>
      <c r="AD30" s="109">
        <f t="shared" si="20"/>
        <v>0</v>
      </c>
      <c r="AE30" s="85">
        <f t="shared" si="20"/>
        <v>0</v>
      </c>
      <c r="AF30" s="85">
        <f t="shared" si="20"/>
        <v>0</v>
      </c>
      <c r="AG30" s="85">
        <f t="shared" si="20"/>
        <v>0</v>
      </c>
      <c r="AH30" s="85">
        <f t="shared" si="20"/>
        <v>0</v>
      </c>
      <c r="AI30" s="85">
        <f t="shared" si="20"/>
        <v>71</v>
      </c>
      <c r="AJ30" s="75"/>
      <c r="AK30" s="76" t="s">
        <v>580</v>
      </c>
      <c r="AL30" s="76" t="s">
        <v>571</v>
      </c>
      <c r="AM30" s="76" t="s">
        <v>514</v>
      </c>
      <c r="AN30" s="76" t="s">
        <v>581</v>
      </c>
    </row>
    <row r="31" spans="1:40" x14ac:dyDescent="0.2">
      <c r="A31" s="81" t="str">
        <f t="shared" si="0"/>
        <v>NE41912</v>
      </c>
      <c r="B31" s="87"/>
      <c r="C31" s="87"/>
      <c r="D31" s="89">
        <f t="shared" si="22"/>
        <v>41912</v>
      </c>
      <c r="E31" s="87" t="str">
        <f t="shared" si="23"/>
        <v>NE</v>
      </c>
      <c r="F31" s="87" t="str">
        <f t="shared" si="21"/>
        <v>North East</v>
      </c>
      <c r="G31" s="85">
        <f t="shared" si="18"/>
        <v>0</v>
      </c>
      <c r="H31" s="108">
        <f t="shared" si="18"/>
        <v>598</v>
      </c>
      <c r="I31" s="131">
        <f t="shared" si="18"/>
        <v>382</v>
      </c>
      <c r="J31" s="85">
        <f t="shared" si="18"/>
        <v>132</v>
      </c>
      <c r="K31" s="85">
        <f t="shared" si="18"/>
        <v>12</v>
      </c>
      <c r="L31" s="85">
        <f t="shared" si="18"/>
        <v>0</v>
      </c>
      <c r="M31" s="85">
        <f t="shared" si="18"/>
        <v>0</v>
      </c>
      <c r="N31" s="108">
        <f t="shared" si="18"/>
        <v>6</v>
      </c>
      <c r="O31" s="109">
        <f t="shared" si="18"/>
        <v>532</v>
      </c>
      <c r="P31" s="85">
        <f t="shared" si="18"/>
        <v>14</v>
      </c>
      <c r="Q31" s="85">
        <f t="shared" si="19"/>
        <v>29</v>
      </c>
      <c r="R31" s="108">
        <f t="shared" si="19"/>
        <v>6</v>
      </c>
      <c r="S31" s="109">
        <f t="shared" si="19"/>
        <v>67</v>
      </c>
      <c r="T31" s="85">
        <f t="shared" si="19"/>
        <v>37</v>
      </c>
      <c r="U31" s="85">
        <f t="shared" si="19"/>
        <v>9</v>
      </c>
      <c r="V31" s="85">
        <f t="shared" si="19"/>
        <v>13</v>
      </c>
      <c r="W31" s="108">
        <f t="shared" si="19"/>
        <v>7</v>
      </c>
      <c r="X31" s="109">
        <f t="shared" si="19"/>
        <v>39</v>
      </c>
      <c r="Y31" s="85">
        <f t="shared" si="19"/>
        <v>42</v>
      </c>
      <c r="Z31" s="85">
        <f t="shared" si="19"/>
        <v>30</v>
      </c>
      <c r="AA31" s="85">
        <f t="shared" si="20"/>
        <v>3</v>
      </c>
      <c r="AB31" s="85">
        <f t="shared" si="20"/>
        <v>0</v>
      </c>
      <c r="AC31" s="108">
        <f t="shared" si="20"/>
        <v>0</v>
      </c>
      <c r="AD31" s="109">
        <f t="shared" si="20"/>
        <v>0</v>
      </c>
      <c r="AE31" s="85">
        <f t="shared" si="20"/>
        <v>0</v>
      </c>
      <c r="AF31" s="85">
        <f t="shared" si="20"/>
        <v>0</v>
      </c>
      <c r="AG31" s="85">
        <f t="shared" si="20"/>
        <v>0</v>
      </c>
      <c r="AH31" s="85">
        <f t="shared" si="20"/>
        <v>0</v>
      </c>
      <c r="AI31" s="85">
        <f t="shared" si="20"/>
        <v>51</v>
      </c>
      <c r="AJ31" s="75"/>
      <c r="AK31" s="76" t="s">
        <v>295</v>
      </c>
      <c r="AL31" s="76" t="s">
        <v>294</v>
      </c>
      <c r="AM31" s="76" t="s">
        <v>515</v>
      </c>
      <c r="AN31" s="76" t="s">
        <v>349</v>
      </c>
    </row>
    <row r="32" spans="1:40" x14ac:dyDescent="0.2">
      <c r="A32" s="81" t="str">
        <f t="shared" si="0"/>
        <v>NE42094</v>
      </c>
      <c r="B32" s="87"/>
      <c r="C32" s="87"/>
      <c r="D32" s="89">
        <f t="shared" si="22"/>
        <v>42094</v>
      </c>
      <c r="E32" s="87" t="str">
        <f t="shared" si="23"/>
        <v>NE</v>
      </c>
      <c r="F32" s="87" t="str">
        <f t="shared" si="21"/>
        <v>North East</v>
      </c>
      <c r="G32" s="85">
        <f t="shared" si="18"/>
        <v>0</v>
      </c>
      <c r="H32" s="108">
        <f t="shared" si="18"/>
        <v>1167</v>
      </c>
      <c r="I32" s="131">
        <f t="shared" si="18"/>
        <v>739</v>
      </c>
      <c r="J32" s="85">
        <f t="shared" si="18"/>
        <v>293</v>
      </c>
      <c r="K32" s="85">
        <f t="shared" si="18"/>
        <v>49</v>
      </c>
      <c r="L32" s="85">
        <f t="shared" si="18"/>
        <v>0</v>
      </c>
      <c r="M32" s="85">
        <f t="shared" si="18"/>
        <v>0</v>
      </c>
      <c r="N32" s="108">
        <f t="shared" si="18"/>
        <v>11</v>
      </c>
      <c r="O32" s="109">
        <f t="shared" si="18"/>
        <v>1055</v>
      </c>
      <c r="P32" s="85">
        <f t="shared" si="18"/>
        <v>34</v>
      </c>
      <c r="Q32" s="85">
        <f t="shared" si="19"/>
        <v>60</v>
      </c>
      <c r="R32" s="108">
        <f t="shared" si="19"/>
        <v>0</v>
      </c>
      <c r="S32" s="109">
        <f t="shared" si="19"/>
        <v>122</v>
      </c>
      <c r="T32" s="85">
        <f t="shared" si="19"/>
        <v>77</v>
      </c>
      <c r="U32" s="85">
        <f t="shared" si="19"/>
        <v>45</v>
      </c>
      <c r="V32" s="85">
        <f t="shared" si="19"/>
        <v>7</v>
      </c>
      <c r="W32" s="108">
        <f t="shared" si="19"/>
        <v>7</v>
      </c>
      <c r="X32" s="109">
        <f t="shared" si="19"/>
        <v>43</v>
      </c>
      <c r="Y32" s="85">
        <f t="shared" si="19"/>
        <v>96</v>
      </c>
      <c r="Z32" s="85">
        <f t="shared" si="19"/>
        <v>151</v>
      </c>
      <c r="AA32" s="85">
        <f t="shared" si="20"/>
        <v>13</v>
      </c>
      <c r="AB32" s="85">
        <f t="shared" si="20"/>
        <v>23</v>
      </c>
      <c r="AC32" s="108">
        <f t="shared" si="20"/>
        <v>0</v>
      </c>
      <c r="AD32" s="109">
        <f t="shared" si="20"/>
        <v>0</v>
      </c>
      <c r="AE32" s="85">
        <f t="shared" si="20"/>
        <v>0</v>
      </c>
      <c r="AF32" s="85">
        <f t="shared" si="20"/>
        <v>0</v>
      </c>
      <c r="AG32" s="85">
        <f t="shared" si="20"/>
        <v>0</v>
      </c>
      <c r="AH32" s="85">
        <f t="shared" si="20"/>
        <v>0</v>
      </c>
      <c r="AI32" s="85">
        <f t="shared" si="20"/>
        <v>75</v>
      </c>
      <c r="AJ32" s="75"/>
      <c r="AK32" s="76" t="s">
        <v>121</v>
      </c>
      <c r="AL32" s="76" t="s">
        <v>120</v>
      </c>
      <c r="AM32" s="76" t="s">
        <v>4</v>
      </c>
      <c r="AN32" s="76" t="s">
        <v>350</v>
      </c>
    </row>
    <row r="33" spans="1:40" x14ac:dyDescent="0.2">
      <c r="A33" s="81" t="str">
        <f t="shared" si="0"/>
        <v>NE42277</v>
      </c>
      <c r="B33" s="87"/>
      <c r="C33" s="87"/>
      <c r="D33" s="89">
        <f t="shared" si="22"/>
        <v>42277</v>
      </c>
      <c r="E33" s="87" t="str">
        <f t="shared" si="23"/>
        <v>NE</v>
      </c>
      <c r="F33" s="87" t="str">
        <f t="shared" si="21"/>
        <v>North East</v>
      </c>
      <c r="G33" s="85">
        <f t="shared" si="18"/>
        <v>0</v>
      </c>
      <c r="H33" s="108">
        <f t="shared" si="18"/>
        <v>394</v>
      </c>
      <c r="I33" s="131">
        <f t="shared" si="18"/>
        <v>244</v>
      </c>
      <c r="J33" s="85">
        <f t="shared" si="18"/>
        <v>105</v>
      </c>
      <c r="K33" s="85">
        <f t="shared" si="18"/>
        <v>18</v>
      </c>
      <c r="L33" s="85">
        <f t="shared" si="18"/>
        <v>0</v>
      </c>
      <c r="M33" s="85">
        <f t="shared" si="18"/>
        <v>0</v>
      </c>
      <c r="N33" s="108">
        <f t="shared" si="18"/>
        <v>3</v>
      </c>
      <c r="O33" s="109">
        <f t="shared" si="18"/>
        <v>336</v>
      </c>
      <c r="P33" s="85">
        <f t="shared" si="18"/>
        <v>47</v>
      </c>
      <c r="Q33" s="85">
        <f t="shared" si="19"/>
        <v>9</v>
      </c>
      <c r="R33" s="108">
        <f t="shared" si="19"/>
        <v>0</v>
      </c>
      <c r="S33" s="109">
        <f t="shared" si="19"/>
        <v>177</v>
      </c>
      <c r="T33" s="85">
        <f t="shared" si="19"/>
        <v>109</v>
      </c>
      <c r="U33" s="85">
        <f t="shared" si="19"/>
        <v>76</v>
      </c>
      <c r="V33" s="85">
        <f t="shared" si="19"/>
        <v>21</v>
      </c>
      <c r="W33" s="108">
        <f t="shared" si="19"/>
        <v>6</v>
      </c>
      <c r="X33" s="109">
        <f t="shared" si="19"/>
        <v>67</v>
      </c>
      <c r="Y33" s="85">
        <f t="shared" si="19"/>
        <v>121</v>
      </c>
      <c r="Z33" s="85">
        <f t="shared" si="19"/>
        <v>163</v>
      </c>
      <c r="AA33" s="85">
        <f t="shared" si="20"/>
        <v>16</v>
      </c>
      <c r="AB33" s="85">
        <f t="shared" si="20"/>
        <v>12</v>
      </c>
      <c r="AC33" s="108">
        <f t="shared" si="20"/>
        <v>0</v>
      </c>
      <c r="AD33" s="109">
        <f t="shared" si="20"/>
        <v>0</v>
      </c>
      <c r="AE33" s="85">
        <f t="shared" si="20"/>
        <v>0</v>
      </c>
      <c r="AF33" s="85">
        <f t="shared" si="20"/>
        <v>0</v>
      </c>
      <c r="AG33" s="85">
        <f t="shared" si="20"/>
        <v>0</v>
      </c>
      <c r="AH33" s="85">
        <f t="shared" si="20"/>
        <v>0</v>
      </c>
      <c r="AI33" s="85">
        <f t="shared" si="20"/>
        <v>24</v>
      </c>
      <c r="AJ33" s="75"/>
      <c r="AK33" s="76" t="s">
        <v>495</v>
      </c>
      <c r="AL33" s="76" t="s">
        <v>496</v>
      </c>
      <c r="AM33" s="76" t="s">
        <v>514</v>
      </c>
      <c r="AN33" s="76" t="s">
        <v>657</v>
      </c>
    </row>
    <row r="34" spans="1:40" x14ac:dyDescent="0.2">
      <c r="A34" s="81" t="str">
        <f t="shared" si="0"/>
        <v>NE42460</v>
      </c>
      <c r="B34" s="87"/>
      <c r="C34" s="87"/>
      <c r="D34" s="89">
        <f t="shared" si="22"/>
        <v>42460</v>
      </c>
      <c r="E34" s="87" t="str">
        <f t="shared" si="23"/>
        <v>NE</v>
      </c>
      <c r="F34" s="87" t="str">
        <f t="shared" si="21"/>
        <v>North East</v>
      </c>
      <c r="G34" s="85">
        <f t="shared" si="18"/>
        <v>0</v>
      </c>
      <c r="H34" s="108">
        <f t="shared" si="18"/>
        <v>1038</v>
      </c>
      <c r="I34" s="131">
        <f t="shared" si="18"/>
        <v>232</v>
      </c>
      <c r="J34" s="85">
        <f t="shared" si="18"/>
        <v>112</v>
      </c>
      <c r="K34" s="85">
        <f t="shared" si="18"/>
        <v>15</v>
      </c>
      <c r="L34" s="85">
        <f t="shared" si="18"/>
        <v>0</v>
      </c>
      <c r="M34" s="85">
        <f t="shared" si="18"/>
        <v>0</v>
      </c>
      <c r="N34" s="108">
        <f t="shared" si="18"/>
        <v>3</v>
      </c>
      <c r="O34" s="109">
        <f t="shared" si="18"/>
        <v>913</v>
      </c>
      <c r="P34" s="85">
        <f t="shared" si="18"/>
        <v>37</v>
      </c>
      <c r="Q34" s="85">
        <f t="shared" si="19"/>
        <v>57</v>
      </c>
      <c r="R34" s="108">
        <f t="shared" si="19"/>
        <v>31</v>
      </c>
      <c r="S34" s="109">
        <f t="shared" si="19"/>
        <v>172</v>
      </c>
      <c r="T34" s="85">
        <f t="shared" si="19"/>
        <v>116</v>
      </c>
      <c r="U34" s="85">
        <f t="shared" si="19"/>
        <v>68</v>
      </c>
      <c r="V34" s="85">
        <f t="shared" si="19"/>
        <v>22</v>
      </c>
      <c r="W34" s="108">
        <f t="shared" si="19"/>
        <v>16</v>
      </c>
      <c r="X34" s="109">
        <f t="shared" si="19"/>
        <v>64</v>
      </c>
      <c r="Y34" s="85">
        <f t="shared" si="19"/>
        <v>105</v>
      </c>
      <c r="Z34" s="85">
        <f t="shared" si="19"/>
        <v>172</v>
      </c>
      <c r="AA34" s="85">
        <f t="shared" si="20"/>
        <v>14</v>
      </c>
      <c r="AB34" s="85">
        <f t="shared" si="20"/>
        <v>17</v>
      </c>
      <c r="AC34" s="108">
        <f t="shared" si="20"/>
        <v>0</v>
      </c>
      <c r="AD34" s="109">
        <f t="shared" si="20"/>
        <v>0</v>
      </c>
      <c r="AE34" s="85">
        <f t="shared" si="20"/>
        <v>0</v>
      </c>
      <c r="AF34" s="85">
        <f t="shared" si="20"/>
        <v>0</v>
      </c>
      <c r="AG34" s="85">
        <f t="shared" si="20"/>
        <v>0</v>
      </c>
      <c r="AH34" s="85">
        <f t="shared" si="20"/>
        <v>0</v>
      </c>
      <c r="AI34" s="85">
        <f t="shared" si="20"/>
        <v>32</v>
      </c>
      <c r="AJ34" s="75"/>
      <c r="AK34" s="76" t="s">
        <v>180</v>
      </c>
      <c r="AL34" s="76" t="s">
        <v>179</v>
      </c>
      <c r="AM34" s="76" t="s">
        <v>514</v>
      </c>
      <c r="AN34" s="76" t="s">
        <v>657</v>
      </c>
    </row>
    <row r="35" spans="1:40" x14ac:dyDescent="0.2">
      <c r="A35" s="81" t="str">
        <f t="shared" si="0"/>
        <v>NE42643</v>
      </c>
      <c r="B35" s="87"/>
      <c r="C35" s="87"/>
      <c r="D35" s="89">
        <f t="shared" si="22"/>
        <v>42643</v>
      </c>
      <c r="E35" s="87" t="str">
        <f t="shared" si="23"/>
        <v>NE</v>
      </c>
      <c r="F35" s="87" t="str">
        <f t="shared" si="21"/>
        <v>North East</v>
      </c>
      <c r="G35" s="85">
        <f t="shared" ref="G35:P43" si="24">SUMIFS(G$179:G$799,$D$179:$D$799,$D35,$B$179:$B$799,$E35)</f>
        <v>0</v>
      </c>
      <c r="H35" s="108">
        <f t="shared" si="24"/>
        <v>1145</v>
      </c>
      <c r="I35" s="131">
        <f t="shared" si="24"/>
        <v>228</v>
      </c>
      <c r="J35" s="85">
        <f t="shared" si="24"/>
        <v>98</v>
      </c>
      <c r="K35" s="85">
        <f t="shared" si="24"/>
        <v>20</v>
      </c>
      <c r="L35" s="85">
        <f t="shared" si="24"/>
        <v>0</v>
      </c>
      <c r="M35" s="85">
        <f t="shared" si="24"/>
        <v>0</v>
      </c>
      <c r="N35" s="108">
        <f t="shared" si="24"/>
        <v>6</v>
      </c>
      <c r="O35" s="109">
        <f t="shared" si="24"/>
        <v>956</v>
      </c>
      <c r="P35" s="85">
        <f t="shared" si="24"/>
        <v>76</v>
      </c>
      <c r="Q35" s="85">
        <f t="shared" ref="Q35:Z43" si="25">SUMIFS(Q$179:Q$799,$D$179:$D$799,$D35,$B$179:$B$799,$E35)</f>
        <v>83</v>
      </c>
      <c r="R35" s="108">
        <f t="shared" si="25"/>
        <v>4</v>
      </c>
      <c r="S35" s="109">
        <f t="shared" si="25"/>
        <v>157</v>
      </c>
      <c r="T35" s="85">
        <f t="shared" si="25"/>
        <v>108</v>
      </c>
      <c r="U35" s="85">
        <f t="shared" si="25"/>
        <v>66</v>
      </c>
      <c r="V35" s="85">
        <f t="shared" si="25"/>
        <v>17</v>
      </c>
      <c r="W35" s="108">
        <f t="shared" si="25"/>
        <v>28</v>
      </c>
      <c r="X35" s="109">
        <f t="shared" si="25"/>
        <v>248</v>
      </c>
      <c r="Y35" s="85">
        <f t="shared" si="25"/>
        <v>290</v>
      </c>
      <c r="Z35" s="85">
        <f t="shared" si="25"/>
        <v>294</v>
      </c>
      <c r="AA35" s="85">
        <f t="shared" ref="AA35:AI43" si="26">SUMIFS(AA$179:AA$799,$D$179:$D$799,$D35,$B$179:$B$799,$E35)</f>
        <v>161</v>
      </c>
      <c r="AB35" s="85">
        <f t="shared" si="26"/>
        <v>35</v>
      </c>
      <c r="AC35" s="108">
        <f t="shared" si="26"/>
        <v>0</v>
      </c>
      <c r="AD35" s="109">
        <f t="shared" si="26"/>
        <v>0</v>
      </c>
      <c r="AE35" s="85">
        <f t="shared" si="26"/>
        <v>0</v>
      </c>
      <c r="AF35" s="85">
        <f t="shared" si="26"/>
        <v>0</v>
      </c>
      <c r="AG35" s="85">
        <f t="shared" si="26"/>
        <v>0</v>
      </c>
      <c r="AH35" s="85">
        <f t="shared" si="26"/>
        <v>0</v>
      </c>
      <c r="AI35" s="85">
        <f t="shared" si="26"/>
        <v>24</v>
      </c>
      <c r="AJ35" s="75"/>
      <c r="AK35" s="76" t="s">
        <v>334</v>
      </c>
      <c r="AL35" s="76" t="s">
        <v>318</v>
      </c>
      <c r="AM35" s="76" t="s">
        <v>530</v>
      </c>
      <c r="AN35" s="76" t="s">
        <v>349</v>
      </c>
    </row>
    <row r="36" spans="1:40" x14ac:dyDescent="0.2">
      <c r="A36" s="81" t="str">
        <f t="shared" si="0"/>
        <v>NE42825</v>
      </c>
      <c r="B36" s="87"/>
      <c r="C36" s="87"/>
      <c r="D36" s="89">
        <f t="shared" si="22"/>
        <v>42825</v>
      </c>
      <c r="E36" s="87" t="str">
        <f t="shared" si="23"/>
        <v>NE</v>
      </c>
      <c r="F36" s="87" t="str">
        <f t="shared" si="21"/>
        <v>North East</v>
      </c>
      <c r="G36" s="85">
        <f t="shared" si="24"/>
        <v>19636</v>
      </c>
      <c r="H36" s="108">
        <f t="shared" si="24"/>
        <v>2102</v>
      </c>
      <c r="I36" s="131">
        <f t="shared" si="24"/>
        <v>357</v>
      </c>
      <c r="J36" s="85">
        <f t="shared" si="24"/>
        <v>148</v>
      </c>
      <c r="K36" s="85">
        <f t="shared" si="24"/>
        <v>26</v>
      </c>
      <c r="L36" s="85">
        <f t="shared" si="24"/>
        <v>25</v>
      </c>
      <c r="M36" s="85">
        <f t="shared" si="24"/>
        <v>25</v>
      </c>
      <c r="N36" s="108">
        <f t="shared" si="24"/>
        <v>3</v>
      </c>
      <c r="O36" s="109">
        <f t="shared" si="24"/>
        <v>1747</v>
      </c>
      <c r="P36" s="85">
        <f t="shared" si="24"/>
        <v>186</v>
      </c>
      <c r="Q36" s="85">
        <f t="shared" si="25"/>
        <v>87</v>
      </c>
      <c r="R36" s="108">
        <f t="shared" si="25"/>
        <v>82</v>
      </c>
      <c r="S36" s="109">
        <f t="shared" si="25"/>
        <v>269</v>
      </c>
      <c r="T36" s="85">
        <f t="shared" si="25"/>
        <v>143</v>
      </c>
      <c r="U36" s="85">
        <f t="shared" si="25"/>
        <v>98</v>
      </c>
      <c r="V36" s="85">
        <f t="shared" si="25"/>
        <v>31</v>
      </c>
      <c r="W36" s="108">
        <f t="shared" si="25"/>
        <v>43</v>
      </c>
      <c r="X36" s="109">
        <f t="shared" si="25"/>
        <v>449</v>
      </c>
      <c r="Y36" s="85">
        <f t="shared" si="25"/>
        <v>504</v>
      </c>
      <c r="Z36" s="85">
        <f t="shared" si="25"/>
        <v>502</v>
      </c>
      <c r="AA36" s="85">
        <f t="shared" si="26"/>
        <v>54</v>
      </c>
      <c r="AB36" s="85">
        <f t="shared" si="26"/>
        <v>99</v>
      </c>
      <c r="AC36" s="108">
        <f t="shared" si="26"/>
        <v>213</v>
      </c>
      <c r="AD36" s="109">
        <f t="shared" si="26"/>
        <v>1108</v>
      </c>
      <c r="AE36" s="85">
        <f t="shared" si="26"/>
        <v>725</v>
      </c>
      <c r="AF36" s="85">
        <f t="shared" si="26"/>
        <v>113</v>
      </c>
      <c r="AG36" s="85">
        <f t="shared" si="26"/>
        <v>99</v>
      </c>
      <c r="AH36" s="85">
        <f t="shared" si="26"/>
        <v>57</v>
      </c>
      <c r="AI36" s="85">
        <f t="shared" si="26"/>
        <v>0</v>
      </c>
      <c r="AJ36" s="75"/>
      <c r="AK36" s="76" t="s">
        <v>340</v>
      </c>
      <c r="AL36" s="76" t="s">
        <v>327</v>
      </c>
      <c r="AM36" s="76" t="s">
        <v>527</v>
      </c>
      <c r="AN36" s="76" t="s">
        <v>362</v>
      </c>
    </row>
    <row r="37" spans="1:40" x14ac:dyDescent="0.2">
      <c r="A37" s="81" t="str">
        <f t="shared" si="0"/>
        <v>NE43008</v>
      </c>
      <c r="B37" s="87"/>
      <c r="C37" s="87"/>
      <c r="D37" s="89">
        <f t="shared" si="22"/>
        <v>43008</v>
      </c>
      <c r="E37" s="87" t="str">
        <f t="shared" si="23"/>
        <v>NE</v>
      </c>
      <c r="F37" s="87" t="str">
        <f t="shared" si="21"/>
        <v>North East</v>
      </c>
      <c r="G37" s="85">
        <f t="shared" si="24"/>
        <v>21966</v>
      </c>
      <c r="H37" s="108">
        <f t="shared" si="24"/>
        <v>2144</v>
      </c>
      <c r="I37" s="131">
        <f t="shared" si="24"/>
        <v>1435</v>
      </c>
      <c r="J37" s="85">
        <f t="shared" si="24"/>
        <v>486</v>
      </c>
      <c r="K37" s="85">
        <f t="shared" si="24"/>
        <v>66</v>
      </c>
      <c r="L37" s="85">
        <f t="shared" si="24"/>
        <v>61</v>
      </c>
      <c r="M37" s="85">
        <f t="shared" si="24"/>
        <v>67</v>
      </c>
      <c r="N37" s="108">
        <f t="shared" si="24"/>
        <v>29</v>
      </c>
      <c r="O37" s="109">
        <f t="shared" si="24"/>
        <v>1817</v>
      </c>
      <c r="P37" s="85">
        <f t="shared" si="24"/>
        <v>152</v>
      </c>
      <c r="Q37" s="85">
        <f t="shared" si="25"/>
        <v>128</v>
      </c>
      <c r="R37" s="108">
        <f t="shared" si="25"/>
        <v>47</v>
      </c>
      <c r="S37" s="109">
        <f t="shared" si="25"/>
        <v>188</v>
      </c>
      <c r="T37" s="85">
        <f t="shared" si="25"/>
        <v>141</v>
      </c>
      <c r="U37" s="85">
        <f t="shared" si="25"/>
        <v>70</v>
      </c>
      <c r="V37" s="85">
        <f t="shared" si="25"/>
        <v>21</v>
      </c>
      <c r="W37" s="108">
        <f t="shared" si="25"/>
        <v>39</v>
      </c>
      <c r="X37" s="109">
        <f t="shared" si="25"/>
        <v>446</v>
      </c>
      <c r="Y37" s="85">
        <f t="shared" si="25"/>
        <v>535</v>
      </c>
      <c r="Z37" s="85">
        <f t="shared" si="25"/>
        <v>801</v>
      </c>
      <c r="AA37" s="85">
        <f t="shared" si="26"/>
        <v>58</v>
      </c>
      <c r="AB37" s="85">
        <f t="shared" si="26"/>
        <v>105</v>
      </c>
      <c r="AC37" s="108">
        <f t="shared" si="26"/>
        <v>199</v>
      </c>
      <c r="AD37" s="109">
        <f t="shared" si="26"/>
        <v>1133</v>
      </c>
      <c r="AE37" s="85">
        <f t="shared" si="26"/>
        <v>739</v>
      </c>
      <c r="AF37" s="85">
        <f t="shared" si="26"/>
        <v>110</v>
      </c>
      <c r="AG37" s="85">
        <f t="shared" si="26"/>
        <v>104</v>
      </c>
      <c r="AH37" s="85">
        <f t="shared" si="26"/>
        <v>58</v>
      </c>
      <c r="AI37" s="85">
        <f t="shared" si="26"/>
        <v>0</v>
      </c>
      <c r="AJ37" s="75"/>
      <c r="AK37" s="76" t="s">
        <v>531</v>
      </c>
      <c r="AL37" s="76" t="s">
        <v>532</v>
      </c>
      <c r="AM37" s="76" t="s">
        <v>515</v>
      </c>
      <c r="AN37" s="76" t="s">
        <v>354</v>
      </c>
    </row>
    <row r="38" spans="1:40" x14ac:dyDescent="0.2">
      <c r="A38" s="81" t="str">
        <f t="shared" si="0"/>
        <v>NE43190</v>
      </c>
      <c r="B38" s="87"/>
      <c r="C38" s="87"/>
      <c r="D38" s="89">
        <f t="shared" si="22"/>
        <v>43190</v>
      </c>
      <c r="E38" s="87" t="str">
        <f t="shared" si="23"/>
        <v>NE</v>
      </c>
      <c r="F38" s="87" t="str">
        <f t="shared" si="21"/>
        <v>North East</v>
      </c>
      <c r="G38" s="85">
        <f t="shared" si="24"/>
        <v>9000</v>
      </c>
      <c r="H38" s="108">
        <f t="shared" si="24"/>
        <v>2446</v>
      </c>
      <c r="I38" s="131">
        <f t="shared" si="24"/>
        <v>1631</v>
      </c>
      <c r="J38" s="85">
        <f t="shared" si="24"/>
        <v>567</v>
      </c>
      <c r="K38" s="85">
        <f t="shared" si="24"/>
        <v>87</v>
      </c>
      <c r="L38" s="85">
        <f t="shared" si="24"/>
        <v>115</v>
      </c>
      <c r="M38" s="85">
        <f t="shared" si="24"/>
        <v>27</v>
      </c>
      <c r="N38" s="108">
        <f t="shared" si="24"/>
        <v>19</v>
      </c>
      <c r="O38" s="109">
        <f t="shared" si="24"/>
        <v>2037</v>
      </c>
      <c r="P38" s="85">
        <f t="shared" si="24"/>
        <v>224</v>
      </c>
      <c r="Q38" s="85">
        <f t="shared" si="25"/>
        <v>86</v>
      </c>
      <c r="R38" s="108">
        <f t="shared" si="25"/>
        <v>99</v>
      </c>
      <c r="S38" s="109">
        <f t="shared" si="25"/>
        <v>255</v>
      </c>
      <c r="T38" s="85">
        <f t="shared" si="25"/>
        <v>158</v>
      </c>
      <c r="U38" s="85">
        <f t="shared" si="25"/>
        <v>83</v>
      </c>
      <c r="V38" s="85">
        <f t="shared" si="25"/>
        <v>28</v>
      </c>
      <c r="W38" s="108">
        <f t="shared" si="25"/>
        <v>76</v>
      </c>
      <c r="X38" s="109">
        <f t="shared" si="25"/>
        <v>520</v>
      </c>
      <c r="Y38" s="85">
        <f t="shared" si="25"/>
        <v>581</v>
      </c>
      <c r="Z38" s="85">
        <f t="shared" si="25"/>
        <v>560</v>
      </c>
      <c r="AA38" s="85">
        <f t="shared" si="26"/>
        <v>49</v>
      </c>
      <c r="AB38" s="85">
        <f t="shared" si="26"/>
        <v>113</v>
      </c>
      <c r="AC38" s="108">
        <f t="shared" si="26"/>
        <v>623</v>
      </c>
      <c r="AD38" s="109">
        <f t="shared" si="26"/>
        <v>383</v>
      </c>
      <c r="AE38" s="85">
        <f t="shared" si="26"/>
        <v>109</v>
      </c>
      <c r="AF38" s="85">
        <f t="shared" si="26"/>
        <v>40</v>
      </c>
      <c r="AG38" s="85">
        <f t="shared" si="26"/>
        <v>24</v>
      </c>
      <c r="AH38" s="85">
        <f t="shared" si="26"/>
        <v>44</v>
      </c>
      <c r="AI38" s="85">
        <f t="shared" si="26"/>
        <v>0</v>
      </c>
      <c r="AJ38" s="75"/>
      <c r="AK38" s="76" t="s">
        <v>44</v>
      </c>
      <c r="AL38" s="76" t="s">
        <v>43</v>
      </c>
      <c r="AM38" s="76" t="s">
        <v>530</v>
      </c>
      <c r="AN38" s="76" t="s">
        <v>348</v>
      </c>
    </row>
    <row r="39" spans="1:40" x14ac:dyDescent="0.2">
      <c r="A39" s="81" t="str">
        <f t="shared" si="0"/>
        <v>NE43373</v>
      </c>
      <c r="B39" s="87"/>
      <c r="C39" s="87"/>
      <c r="D39" s="89">
        <f t="shared" si="22"/>
        <v>43373</v>
      </c>
      <c r="E39" s="87" t="str">
        <f t="shared" si="23"/>
        <v>NE</v>
      </c>
      <c r="F39" s="87" t="str">
        <f t="shared" si="21"/>
        <v>North East</v>
      </c>
      <c r="G39" s="85">
        <f t="shared" si="24"/>
        <v>16894</v>
      </c>
      <c r="H39" s="108">
        <f t="shared" si="24"/>
        <v>1516</v>
      </c>
      <c r="I39" s="131">
        <f t="shared" si="24"/>
        <v>1086</v>
      </c>
      <c r="J39" s="85">
        <f t="shared" si="24"/>
        <v>297</v>
      </c>
      <c r="K39" s="85">
        <f t="shared" si="24"/>
        <v>43</v>
      </c>
      <c r="L39" s="85">
        <f t="shared" si="24"/>
        <v>61</v>
      </c>
      <c r="M39" s="85">
        <f t="shared" si="24"/>
        <v>22</v>
      </c>
      <c r="N39" s="108">
        <f t="shared" si="24"/>
        <v>7</v>
      </c>
      <c r="O39" s="109">
        <f t="shared" si="24"/>
        <v>1303</v>
      </c>
      <c r="P39" s="85">
        <f t="shared" si="24"/>
        <v>121</v>
      </c>
      <c r="Q39" s="85">
        <f t="shared" si="25"/>
        <v>43</v>
      </c>
      <c r="R39" s="108">
        <f t="shared" si="25"/>
        <v>49</v>
      </c>
      <c r="S39" s="109">
        <f t="shared" si="25"/>
        <v>260</v>
      </c>
      <c r="T39" s="85">
        <f t="shared" si="25"/>
        <v>161</v>
      </c>
      <c r="U39" s="85">
        <f t="shared" si="25"/>
        <v>97</v>
      </c>
      <c r="V39" s="85">
        <f t="shared" si="25"/>
        <v>19</v>
      </c>
      <c r="W39" s="108">
        <f t="shared" si="25"/>
        <v>979</v>
      </c>
      <c r="X39" s="109">
        <f t="shared" si="25"/>
        <v>314</v>
      </c>
      <c r="Y39" s="85">
        <f t="shared" si="25"/>
        <v>382</v>
      </c>
      <c r="Z39" s="85">
        <f t="shared" si="25"/>
        <v>405</v>
      </c>
      <c r="AA39" s="85">
        <f t="shared" si="26"/>
        <v>41</v>
      </c>
      <c r="AB39" s="85">
        <f t="shared" si="26"/>
        <v>76</v>
      </c>
      <c r="AC39" s="108">
        <f t="shared" si="26"/>
        <v>298</v>
      </c>
      <c r="AD39" s="109">
        <f t="shared" si="26"/>
        <v>1200</v>
      </c>
      <c r="AE39" s="85">
        <f t="shared" si="26"/>
        <v>198</v>
      </c>
      <c r="AF39" s="85">
        <f t="shared" si="26"/>
        <v>48</v>
      </c>
      <c r="AG39" s="85">
        <f t="shared" si="26"/>
        <v>24</v>
      </c>
      <c r="AH39" s="85">
        <f t="shared" si="26"/>
        <v>46</v>
      </c>
      <c r="AI39" s="85">
        <f t="shared" si="26"/>
        <v>0</v>
      </c>
      <c r="AJ39" s="75"/>
      <c r="AK39" s="76" t="s">
        <v>39</v>
      </c>
      <c r="AL39" s="76" t="s">
        <v>38</v>
      </c>
      <c r="AM39" s="76" t="s">
        <v>4</v>
      </c>
      <c r="AN39" s="76" t="s">
        <v>657</v>
      </c>
    </row>
    <row r="40" spans="1:40" x14ac:dyDescent="0.2">
      <c r="A40" s="81" t="str">
        <f t="shared" si="0"/>
        <v>NE43555</v>
      </c>
      <c r="B40" s="87"/>
      <c r="C40" s="87"/>
      <c r="D40" s="89">
        <f t="shared" si="22"/>
        <v>43555</v>
      </c>
      <c r="E40" s="87" t="str">
        <f t="shared" si="23"/>
        <v>NE</v>
      </c>
      <c r="F40" s="87" t="str">
        <f t="shared" si="21"/>
        <v>North East</v>
      </c>
      <c r="G40" s="85">
        <f t="shared" si="24"/>
        <v>19026</v>
      </c>
      <c r="H40" s="108">
        <f t="shared" si="24"/>
        <v>1895</v>
      </c>
      <c r="I40" s="131">
        <f t="shared" si="24"/>
        <v>1277</v>
      </c>
      <c r="J40" s="85">
        <f t="shared" si="24"/>
        <v>404</v>
      </c>
      <c r="K40" s="85">
        <f t="shared" si="24"/>
        <v>97</v>
      </c>
      <c r="L40" s="85">
        <f t="shared" si="24"/>
        <v>74</v>
      </c>
      <c r="M40" s="85">
        <f t="shared" si="24"/>
        <v>25</v>
      </c>
      <c r="N40" s="108">
        <f t="shared" si="24"/>
        <v>18</v>
      </c>
      <c r="O40" s="109">
        <f t="shared" si="24"/>
        <v>1597</v>
      </c>
      <c r="P40" s="85">
        <f t="shared" si="24"/>
        <v>156</v>
      </c>
      <c r="Q40" s="85">
        <f t="shared" si="25"/>
        <v>73</v>
      </c>
      <c r="R40" s="108">
        <f t="shared" si="25"/>
        <v>69</v>
      </c>
      <c r="S40" s="109">
        <f t="shared" si="25"/>
        <v>231</v>
      </c>
      <c r="T40" s="85">
        <f t="shared" si="25"/>
        <v>138</v>
      </c>
      <c r="U40" s="85">
        <f t="shared" si="25"/>
        <v>81</v>
      </c>
      <c r="V40" s="85">
        <f t="shared" si="25"/>
        <v>23</v>
      </c>
      <c r="W40" s="108">
        <f t="shared" si="25"/>
        <v>1422</v>
      </c>
      <c r="X40" s="109">
        <f t="shared" si="25"/>
        <v>379</v>
      </c>
      <c r="Y40" s="85">
        <f t="shared" si="25"/>
        <v>503</v>
      </c>
      <c r="Z40" s="85">
        <f t="shared" si="25"/>
        <v>453</v>
      </c>
      <c r="AA40" s="85">
        <f t="shared" si="26"/>
        <v>51</v>
      </c>
      <c r="AB40" s="85">
        <f t="shared" si="26"/>
        <v>84</v>
      </c>
      <c r="AC40" s="108">
        <f t="shared" si="26"/>
        <v>425</v>
      </c>
      <c r="AD40" s="109">
        <f t="shared" si="26"/>
        <v>470</v>
      </c>
      <c r="AE40" s="85">
        <f t="shared" si="26"/>
        <v>210</v>
      </c>
      <c r="AF40" s="85">
        <f t="shared" si="26"/>
        <v>42</v>
      </c>
      <c r="AG40" s="85">
        <f t="shared" si="26"/>
        <v>41</v>
      </c>
      <c r="AH40" s="85">
        <f t="shared" si="26"/>
        <v>1132</v>
      </c>
      <c r="AI40" s="85">
        <f t="shared" si="26"/>
        <v>0</v>
      </c>
      <c r="AJ40" s="75"/>
      <c r="AK40" s="76" t="s">
        <v>36</v>
      </c>
      <c r="AL40" s="76" t="s">
        <v>35</v>
      </c>
      <c r="AM40" s="76" t="s">
        <v>4</v>
      </c>
      <c r="AN40" s="76" t="s">
        <v>351</v>
      </c>
    </row>
    <row r="41" spans="1:40" x14ac:dyDescent="0.2">
      <c r="A41" s="81" t="str">
        <f t="shared" ref="A41" si="27">CONCATENATE(E41,D41)</f>
        <v>NE43738</v>
      </c>
      <c r="B41" s="87"/>
      <c r="C41" s="87"/>
      <c r="D41" s="89">
        <f t="shared" si="22"/>
        <v>43738</v>
      </c>
      <c r="E41" s="87" t="str">
        <f t="shared" si="23"/>
        <v>NE</v>
      </c>
      <c r="F41" s="87" t="str">
        <f t="shared" si="21"/>
        <v>North East</v>
      </c>
      <c r="G41" s="85">
        <f t="shared" si="24"/>
        <v>8360</v>
      </c>
      <c r="H41" s="108">
        <f t="shared" si="24"/>
        <v>820</v>
      </c>
      <c r="I41" s="131">
        <f t="shared" si="24"/>
        <v>297</v>
      </c>
      <c r="J41" s="85">
        <f t="shared" si="24"/>
        <v>82</v>
      </c>
      <c r="K41" s="85">
        <f t="shared" si="24"/>
        <v>14</v>
      </c>
      <c r="L41" s="85">
        <f t="shared" si="24"/>
        <v>11</v>
      </c>
      <c r="M41" s="85">
        <f t="shared" si="24"/>
        <v>15</v>
      </c>
      <c r="N41" s="108">
        <f t="shared" si="24"/>
        <v>401</v>
      </c>
      <c r="O41" s="109">
        <f t="shared" si="24"/>
        <v>662</v>
      </c>
      <c r="P41" s="85">
        <f t="shared" si="24"/>
        <v>66</v>
      </c>
      <c r="Q41" s="85">
        <f t="shared" si="25"/>
        <v>15</v>
      </c>
      <c r="R41" s="108">
        <f t="shared" si="25"/>
        <v>77</v>
      </c>
      <c r="S41" s="109">
        <f t="shared" si="25"/>
        <v>164</v>
      </c>
      <c r="T41" s="85">
        <f t="shared" si="25"/>
        <v>108</v>
      </c>
      <c r="U41" s="85">
        <f t="shared" si="25"/>
        <v>64</v>
      </c>
      <c r="V41" s="85">
        <f t="shared" si="25"/>
        <v>8</v>
      </c>
      <c r="W41" s="108">
        <f t="shared" si="25"/>
        <v>476</v>
      </c>
      <c r="X41" s="109">
        <f t="shared" si="25"/>
        <v>148</v>
      </c>
      <c r="Y41" s="85">
        <f t="shared" si="25"/>
        <v>193</v>
      </c>
      <c r="Z41" s="85">
        <f t="shared" si="25"/>
        <v>206</v>
      </c>
      <c r="AA41" s="85">
        <f t="shared" si="26"/>
        <v>93</v>
      </c>
      <c r="AB41" s="85">
        <f t="shared" si="26"/>
        <v>33</v>
      </c>
      <c r="AC41" s="108">
        <f t="shared" si="26"/>
        <v>147</v>
      </c>
      <c r="AD41" s="109">
        <f t="shared" si="26"/>
        <v>486</v>
      </c>
      <c r="AE41" s="85">
        <f t="shared" si="26"/>
        <v>194</v>
      </c>
      <c r="AF41" s="85">
        <f t="shared" si="26"/>
        <v>33</v>
      </c>
      <c r="AG41" s="85">
        <f t="shared" si="26"/>
        <v>31</v>
      </c>
      <c r="AH41" s="85">
        <f t="shared" si="26"/>
        <v>76</v>
      </c>
      <c r="AI41" s="85">
        <f t="shared" si="26"/>
        <v>0</v>
      </c>
      <c r="AJ41" s="75"/>
      <c r="AK41" s="76" t="s">
        <v>33</v>
      </c>
      <c r="AL41" s="76" t="s">
        <v>32</v>
      </c>
      <c r="AM41" s="76" t="s">
        <v>515</v>
      </c>
      <c r="AN41" s="76" t="s">
        <v>355</v>
      </c>
    </row>
    <row r="42" spans="1:40" x14ac:dyDescent="0.2">
      <c r="A42" s="81" t="str">
        <f t="shared" ref="A42" si="28">CONCATENATE(E42,D42)</f>
        <v>NE43921</v>
      </c>
      <c r="B42" s="87"/>
      <c r="C42" s="87"/>
      <c r="D42" s="89">
        <f t="shared" si="22"/>
        <v>43921</v>
      </c>
      <c r="E42" s="87" t="str">
        <f t="shared" si="23"/>
        <v>NE</v>
      </c>
      <c r="F42" s="87" t="str">
        <f t="shared" si="21"/>
        <v>North East</v>
      </c>
      <c r="G42" s="85">
        <f t="shared" si="24"/>
        <v>9547</v>
      </c>
      <c r="H42" s="108">
        <f t="shared" si="24"/>
        <v>690</v>
      </c>
      <c r="I42" s="131">
        <f t="shared" si="24"/>
        <v>470</v>
      </c>
      <c r="J42" s="85">
        <f t="shared" si="24"/>
        <v>140</v>
      </c>
      <c r="K42" s="85">
        <f t="shared" si="24"/>
        <v>23</v>
      </c>
      <c r="L42" s="85">
        <f t="shared" si="24"/>
        <v>22</v>
      </c>
      <c r="M42" s="85">
        <f t="shared" si="24"/>
        <v>27</v>
      </c>
      <c r="N42" s="108">
        <f t="shared" si="24"/>
        <v>8</v>
      </c>
      <c r="O42" s="109">
        <f t="shared" si="24"/>
        <v>590</v>
      </c>
      <c r="P42" s="85">
        <f t="shared" si="24"/>
        <v>50</v>
      </c>
      <c r="Q42" s="85">
        <f t="shared" si="25"/>
        <v>25</v>
      </c>
      <c r="R42" s="108">
        <f t="shared" si="25"/>
        <v>25</v>
      </c>
      <c r="S42" s="109">
        <f t="shared" si="25"/>
        <v>203</v>
      </c>
      <c r="T42" s="85">
        <f t="shared" si="25"/>
        <v>295</v>
      </c>
      <c r="U42" s="85">
        <f t="shared" si="25"/>
        <v>101</v>
      </c>
      <c r="V42" s="85">
        <f t="shared" si="25"/>
        <v>43</v>
      </c>
      <c r="W42" s="108">
        <f t="shared" si="25"/>
        <v>48</v>
      </c>
      <c r="X42" s="109">
        <f t="shared" si="25"/>
        <v>124</v>
      </c>
      <c r="Y42" s="85">
        <f t="shared" si="25"/>
        <v>157</v>
      </c>
      <c r="Z42" s="85">
        <f t="shared" si="25"/>
        <v>290</v>
      </c>
      <c r="AA42" s="85">
        <f t="shared" si="26"/>
        <v>13</v>
      </c>
      <c r="AB42" s="85">
        <f t="shared" si="26"/>
        <v>24</v>
      </c>
      <c r="AC42" s="108">
        <f t="shared" si="26"/>
        <v>82</v>
      </c>
      <c r="AD42" s="109">
        <f t="shared" si="26"/>
        <v>250</v>
      </c>
      <c r="AE42" s="85">
        <f t="shared" si="26"/>
        <v>81</v>
      </c>
      <c r="AF42" s="85">
        <f t="shared" si="26"/>
        <v>143</v>
      </c>
      <c r="AG42" s="85">
        <f t="shared" si="26"/>
        <v>193</v>
      </c>
      <c r="AH42" s="85">
        <f t="shared" si="26"/>
        <v>23</v>
      </c>
      <c r="AI42" s="85">
        <f t="shared" si="26"/>
        <v>0</v>
      </c>
      <c r="AJ42" s="75"/>
      <c r="AK42" s="76" t="s">
        <v>666</v>
      </c>
      <c r="AL42" s="76" t="s">
        <v>665</v>
      </c>
      <c r="AM42" s="76" t="s">
        <v>515</v>
      </c>
      <c r="AN42" s="76" t="s">
        <v>353</v>
      </c>
    </row>
    <row r="43" spans="1:40" x14ac:dyDescent="0.2">
      <c r="A43" s="81" t="str">
        <f t="shared" ref="A43" si="29">CONCATENATE(E43,D43)</f>
        <v>NE44104</v>
      </c>
      <c r="B43" s="87"/>
      <c r="C43" s="87"/>
      <c r="D43" s="89">
        <f>EOMONTH(D42,6)</f>
        <v>44104</v>
      </c>
      <c r="E43" s="87" t="str">
        <f t="shared" si="23"/>
        <v>NE</v>
      </c>
      <c r="F43" s="87" t="str">
        <f t="shared" si="21"/>
        <v>North East</v>
      </c>
      <c r="G43" s="85">
        <f t="shared" si="24"/>
        <v>17568</v>
      </c>
      <c r="H43" s="108">
        <f t="shared" si="24"/>
        <v>2013</v>
      </c>
      <c r="I43" s="131">
        <f t="shared" si="24"/>
        <v>1422</v>
      </c>
      <c r="J43" s="85">
        <f t="shared" si="24"/>
        <v>357</v>
      </c>
      <c r="K43" s="85">
        <f t="shared" si="24"/>
        <v>87</v>
      </c>
      <c r="L43" s="85">
        <f t="shared" si="24"/>
        <v>53</v>
      </c>
      <c r="M43" s="85">
        <f t="shared" si="24"/>
        <v>64</v>
      </c>
      <c r="N43" s="108">
        <f t="shared" si="24"/>
        <v>30</v>
      </c>
      <c r="O43" s="109">
        <f t="shared" si="24"/>
        <v>1574</v>
      </c>
      <c r="P43" s="85">
        <f t="shared" si="24"/>
        <v>141</v>
      </c>
      <c r="Q43" s="85">
        <f t="shared" si="25"/>
        <v>56</v>
      </c>
      <c r="R43" s="108">
        <f t="shared" si="25"/>
        <v>242</v>
      </c>
      <c r="S43" s="109">
        <f t="shared" si="25"/>
        <v>565</v>
      </c>
      <c r="T43" s="85">
        <f t="shared" si="25"/>
        <v>763</v>
      </c>
      <c r="U43" s="85">
        <f t="shared" si="25"/>
        <v>334</v>
      </c>
      <c r="V43" s="85">
        <f t="shared" si="25"/>
        <v>78</v>
      </c>
      <c r="W43" s="108">
        <f t="shared" si="25"/>
        <v>273</v>
      </c>
      <c r="X43" s="109">
        <f t="shared" si="25"/>
        <v>329</v>
      </c>
      <c r="Y43" s="85">
        <f t="shared" si="25"/>
        <v>379</v>
      </c>
      <c r="Z43" s="85">
        <f t="shared" si="25"/>
        <v>764</v>
      </c>
      <c r="AA43" s="85">
        <f t="shared" si="26"/>
        <v>78</v>
      </c>
      <c r="AB43" s="85">
        <f t="shared" si="26"/>
        <v>81</v>
      </c>
      <c r="AC43" s="108">
        <f t="shared" si="26"/>
        <v>382</v>
      </c>
      <c r="AD43" s="109">
        <f t="shared" si="26"/>
        <v>878</v>
      </c>
      <c r="AE43" s="85">
        <f t="shared" si="26"/>
        <v>340</v>
      </c>
      <c r="AF43" s="85">
        <f t="shared" si="26"/>
        <v>242</v>
      </c>
      <c r="AG43" s="85">
        <f t="shared" si="26"/>
        <v>315</v>
      </c>
      <c r="AH43" s="85">
        <f t="shared" si="26"/>
        <v>238</v>
      </c>
      <c r="AI43" s="85">
        <f t="shared" si="26"/>
        <v>0</v>
      </c>
      <c r="AJ43" s="75"/>
      <c r="AK43" s="76" t="s">
        <v>333</v>
      </c>
      <c r="AL43" s="76" t="s">
        <v>325</v>
      </c>
      <c r="AM43" s="76" t="s">
        <v>4</v>
      </c>
      <c r="AN43" s="76" t="s">
        <v>657</v>
      </c>
    </row>
    <row r="44" spans="1:40" x14ac:dyDescent="0.2">
      <c r="A44" s="81" t="str">
        <f t="shared" ref="A44" si="30">CONCATENATE(E44,D44)</f>
        <v>NE44286</v>
      </c>
      <c r="B44" s="87"/>
      <c r="C44" s="87"/>
      <c r="D44" s="89">
        <f>EOMONTH(D43,6)</f>
        <v>44286</v>
      </c>
      <c r="E44" s="87" t="str">
        <f t="shared" si="23"/>
        <v>NE</v>
      </c>
      <c r="F44" s="87" t="str">
        <f t="shared" si="21"/>
        <v>North East</v>
      </c>
      <c r="G44" s="85">
        <f t="shared" ref="G44:P45" si="31">SUMIFS(G$179:G$1012,$D$179:$D$1012,$D44,$B$179:$B$1012,$E44)</f>
        <v>22035</v>
      </c>
      <c r="H44" s="108">
        <f t="shared" si="31"/>
        <v>1722</v>
      </c>
      <c r="I44" s="131">
        <f t="shared" si="31"/>
        <v>1146</v>
      </c>
      <c r="J44" s="85">
        <f t="shared" si="31"/>
        <v>372</v>
      </c>
      <c r="K44" s="85">
        <f t="shared" si="31"/>
        <v>72</v>
      </c>
      <c r="L44" s="85">
        <f t="shared" si="31"/>
        <v>51</v>
      </c>
      <c r="M44" s="85">
        <f t="shared" si="31"/>
        <v>65</v>
      </c>
      <c r="N44" s="108">
        <f t="shared" si="31"/>
        <v>16</v>
      </c>
      <c r="O44" s="109">
        <f t="shared" si="31"/>
        <v>1397</v>
      </c>
      <c r="P44" s="85">
        <f t="shared" si="31"/>
        <v>102</v>
      </c>
      <c r="Q44" s="85">
        <f t="shared" ref="Q44:Z45" si="32">SUMIFS(Q$179:Q$1012,$D$179:$D$1012,$D44,$B$179:$B$1012,$E44)</f>
        <v>39</v>
      </c>
      <c r="R44" s="108">
        <f t="shared" si="32"/>
        <v>184</v>
      </c>
      <c r="S44" s="109">
        <f t="shared" si="32"/>
        <v>627</v>
      </c>
      <c r="T44" s="85">
        <f t="shared" si="32"/>
        <v>548</v>
      </c>
      <c r="U44" s="85">
        <f t="shared" si="32"/>
        <v>270</v>
      </c>
      <c r="V44" s="85">
        <f t="shared" si="32"/>
        <v>63</v>
      </c>
      <c r="W44" s="108">
        <f t="shared" si="32"/>
        <v>214</v>
      </c>
      <c r="X44" s="109">
        <f t="shared" si="32"/>
        <v>322</v>
      </c>
      <c r="Y44" s="85">
        <f t="shared" si="32"/>
        <v>347</v>
      </c>
      <c r="Z44" s="85">
        <f t="shared" si="32"/>
        <v>622</v>
      </c>
      <c r="AA44" s="85">
        <f t="shared" ref="AA44:AI45" si="33">SUMIFS(AA$179:AA$1012,$D$179:$D$1012,$D44,$B$179:$B$1012,$E44)</f>
        <v>54</v>
      </c>
      <c r="AB44" s="85">
        <f t="shared" si="33"/>
        <v>62</v>
      </c>
      <c r="AC44" s="108">
        <f t="shared" si="33"/>
        <v>315</v>
      </c>
      <c r="AD44" s="109">
        <f t="shared" si="33"/>
        <v>823</v>
      </c>
      <c r="AE44" s="85">
        <f t="shared" si="33"/>
        <v>213</v>
      </c>
      <c r="AF44" s="85">
        <f t="shared" si="33"/>
        <v>201</v>
      </c>
      <c r="AG44" s="85">
        <f t="shared" si="33"/>
        <v>299</v>
      </c>
      <c r="AH44" s="85">
        <f t="shared" si="33"/>
        <v>186</v>
      </c>
      <c r="AI44" s="85">
        <f t="shared" si="33"/>
        <v>0</v>
      </c>
      <c r="AJ44" s="75"/>
      <c r="AK44" s="76" t="s">
        <v>102</v>
      </c>
      <c r="AL44" s="76" t="s">
        <v>101</v>
      </c>
      <c r="AM44" s="76" t="s">
        <v>528</v>
      </c>
      <c r="AN44" s="76" t="s">
        <v>308</v>
      </c>
    </row>
    <row r="45" spans="1:40" x14ac:dyDescent="0.2">
      <c r="A45" s="81" t="str">
        <f t="shared" ref="A45" si="34">CONCATENATE(E45,D45)</f>
        <v>NE44469</v>
      </c>
      <c r="B45" s="87"/>
      <c r="C45" s="87"/>
      <c r="D45" s="89">
        <f>EOMONTH(D44,6)</f>
        <v>44469</v>
      </c>
      <c r="E45" s="87" t="str">
        <f t="shared" si="23"/>
        <v>NE</v>
      </c>
      <c r="F45" s="87" t="str">
        <f t="shared" si="21"/>
        <v>North East</v>
      </c>
      <c r="G45" s="85">
        <f t="shared" si="31"/>
        <v>27041</v>
      </c>
      <c r="H45" s="108">
        <f t="shared" si="31"/>
        <v>1949</v>
      </c>
      <c r="I45" s="131">
        <f t="shared" si="31"/>
        <v>1132</v>
      </c>
      <c r="J45" s="85">
        <f t="shared" si="31"/>
        <v>466</v>
      </c>
      <c r="K45" s="85">
        <f t="shared" si="31"/>
        <v>130</v>
      </c>
      <c r="L45" s="85">
        <f t="shared" si="31"/>
        <v>88</v>
      </c>
      <c r="M45" s="85">
        <f t="shared" si="31"/>
        <v>108</v>
      </c>
      <c r="N45" s="108">
        <f t="shared" si="31"/>
        <v>25</v>
      </c>
      <c r="O45" s="109">
        <f t="shared" si="31"/>
        <v>0</v>
      </c>
      <c r="P45" s="85">
        <f t="shared" si="31"/>
        <v>0</v>
      </c>
      <c r="Q45" s="85">
        <f t="shared" si="32"/>
        <v>0</v>
      </c>
      <c r="R45" s="108">
        <f t="shared" si="32"/>
        <v>0</v>
      </c>
      <c r="S45" s="109">
        <f t="shared" si="32"/>
        <v>0</v>
      </c>
      <c r="T45" s="85">
        <f t="shared" si="32"/>
        <v>0</v>
      </c>
      <c r="U45" s="85">
        <f t="shared" si="32"/>
        <v>0</v>
      </c>
      <c r="V45" s="85">
        <f t="shared" si="32"/>
        <v>0</v>
      </c>
      <c r="W45" s="108">
        <f t="shared" si="32"/>
        <v>0</v>
      </c>
      <c r="X45" s="109">
        <f t="shared" si="32"/>
        <v>339</v>
      </c>
      <c r="Y45" s="85">
        <f t="shared" si="32"/>
        <v>487</v>
      </c>
      <c r="Z45" s="85">
        <f t="shared" si="32"/>
        <v>696</v>
      </c>
      <c r="AA45" s="85">
        <f t="shared" si="33"/>
        <v>68</v>
      </c>
      <c r="AB45" s="85">
        <f t="shared" si="33"/>
        <v>70</v>
      </c>
      <c r="AC45" s="108">
        <f t="shared" si="33"/>
        <v>289</v>
      </c>
      <c r="AD45" s="109">
        <f t="shared" si="33"/>
        <v>0</v>
      </c>
      <c r="AE45" s="85">
        <f t="shared" si="33"/>
        <v>0</v>
      </c>
      <c r="AF45" s="85">
        <f t="shared" si="33"/>
        <v>0</v>
      </c>
      <c r="AG45" s="85">
        <f t="shared" si="33"/>
        <v>0</v>
      </c>
      <c r="AH45" s="85">
        <f t="shared" si="33"/>
        <v>0</v>
      </c>
      <c r="AI45" s="85">
        <f t="shared" si="33"/>
        <v>0</v>
      </c>
      <c r="AJ45" s="75"/>
      <c r="AK45" s="76"/>
      <c r="AL45" s="76"/>
      <c r="AM45" s="76"/>
      <c r="AN45" s="76"/>
    </row>
    <row r="46" spans="1:40" x14ac:dyDescent="0.2">
      <c r="A46" s="81" t="str">
        <f t="shared" si="0"/>
        <v/>
      </c>
      <c r="B46" s="87"/>
      <c r="C46" s="87"/>
      <c r="D46" s="34"/>
      <c r="E46" s="33"/>
      <c r="F46" s="33"/>
      <c r="G46" s="86"/>
      <c r="H46" s="110"/>
      <c r="I46" s="132"/>
      <c r="J46" s="86"/>
      <c r="K46" s="86"/>
      <c r="L46" s="86"/>
      <c r="M46" s="86"/>
      <c r="N46" s="110"/>
      <c r="O46" s="111"/>
      <c r="P46" s="86"/>
      <c r="Q46" s="86"/>
      <c r="R46" s="110"/>
      <c r="S46" s="111"/>
      <c r="T46" s="86"/>
      <c r="U46" s="86"/>
      <c r="V46" s="86"/>
      <c r="W46" s="110"/>
      <c r="X46" s="111"/>
      <c r="Y46" s="86"/>
      <c r="Z46" s="86"/>
      <c r="AA46" s="86"/>
      <c r="AB46" s="86"/>
      <c r="AC46" s="110"/>
      <c r="AD46" s="111"/>
      <c r="AE46" s="86"/>
      <c r="AF46" s="86"/>
      <c r="AG46" s="86"/>
      <c r="AH46" s="86"/>
      <c r="AI46" s="86"/>
      <c r="AJ46" s="75"/>
      <c r="AK46" s="76" t="s">
        <v>26</v>
      </c>
      <c r="AL46" s="76" t="s">
        <v>25</v>
      </c>
      <c r="AM46" s="76" t="s">
        <v>528</v>
      </c>
      <c r="AN46" s="76" t="s">
        <v>308</v>
      </c>
    </row>
    <row r="47" spans="1:40" x14ac:dyDescent="0.2">
      <c r="A47" s="81" t="str">
        <f t="shared" si="0"/>
        <v>NW40816</v>
      </c>
      <c r="B47" s="87"/>
      <c r="C47" s="87"/>
      <c r="D47" s="70">
        <v>40816</v>
      </c>
      <c r="E47" s="33" t="s">
        <v>527</v>
      </c>
      <c r="F47" s="33" t="s">
        <v>526</v>
      </c>
      <c r="G47" s="85">
        <f t="shared" ref="G47:P56" si="35">SUMIFS(G$179:G$792,$D$179:$D$792,$D47,$B$179:$B$792,$E47)</f>
        <v>0</v>
      </c>
      <c r="H47" s="108">
        <f t="shared" si="35"/>
        <v>0</v>
      </c>
      <c r="I47" s="131">
        <f t="shared" si="35"/>
        <v>0</v>
      </c>
      <c r="J47" s="85">
        <f t="shared" si="35"/>
        <v>0</v>
      </c>
      <c r="K47" s="85">
        <f t="shared" si="35"/>
        <v>0</v>
      </c>
      <c r="L47" s="85">
        <f t="shared" si="35"/>
        <v>0</v>
      </c>
      <c r="M47" s="85">
        <f t="shared" si="35"/>
        <v>0</v>
      </c>
      <c r="N47" s="108">
        <f t="shared" si="35"/>
        <v>0</v>
      </c>
      <c r="O47" s="109">
        <f t="shared" si="35"/>
        <v>0</v>
      </c>
      <c r="P47" s="85">
        <f t="shared" si="35"/>
        <v>0</v>
      </c>
      <c r="Q47" s="85">
        <f t="shared" ref="Q47:Z56" si="36">SUMIFS(Q$179:Q$792,$D$179:$D$792,$D47,$B$179:$B$792,$E47)</f>
        <v>0</v>
      </c>
      <c r="R47" s="108">
        <f t="shared" si="36"/>
        <v>0</v>
      </c>
      <c r="S47" s="109">
        <f t="shared" si="36"/>
        <v>0</v>
      </c>
      <c r="T47" s="85">
        <f t="shared" si="36"/>
        <v>0</v>
      </c>
      <c r="U47" s="85">
        <f t="shared" si="36"/>
        <v>0</v>
      </c>
      <c r="V47" s="85">
        <f t="shared" si="36"/>
        <v>0</v>
      </c>
      <c r="W47" s="108">
        <f t="shared" si="36"/>
        <v>0</v>
      </c>
      <c r="X47" s="109">
        <f t="shared" si="36"/>
        <v>0</v>
      </c>
      <c r="Y47" s="85">
        <f t="shared" si="36"/>
        <v>0</v>
      </c>
      <c r="Z47" s="85">
        <f t="shared" si="36"/>
        <v>0</v>
      </c>
      <c r="AA47" s="85">
        <f t="shared" ref="AA47:AI56" si="37">SUMIFS(AA$179:AA$792,$D$179:$D$792,$D47,$B$179:$B$792,$E47)</f>
        <v>0</v>
      </c>
      <c r="AB47" s="85">
        <f t="shared" si="37"/>
        <v>0</v>
      </c>
      <c r="AC47" s="108">
        <f t="shared" si="37"/>
        <v>0</v>
      </c>
      <c r="AD47" s="109">
        <f t="shared" si="37"/>
        <v>0</v>
      </c>
      <c r="AE47" s="85">
        <f t="shared" si="37"/>
        <v>0</v>
      </c>
      <c r="AF47" s="85">
        <f t="shared" si="37"/>
        <v>0</v>
      </c>
      <c r="AG47" s="85">
        <f t="shared" si="37"/>
        <v>0</v>
      </c>
      <c r="AH47" s="85">
        <f t="shared" si="37"/>
        <v>0</v>
      </c>
      <c r="AI47" s="85">
        <f t="shared" si="37"/>
        <v>0</v>
      </c>
      <c r="AJ47" s="75"/>
      <c r="AK47" s="76" t="s">
        <v>313</v>
      </c>
      <c r="AL47" s="76" t="s">
        <v>312</v>
      </c>
      <c r="AM47" s="76" t="s">
        <v>530</v>
      </c>
      <c r="AN47" s="76" t="s">
        <v>354</v>
      </c>
    </row>
    <row r="48" spans="1:40" x14ac:dyDescent="0.2">
      <c r="A48" s="81" t="str">
        <f t="shared" si="0"/>
        <v>NW40999</v>
      </c>
      <c r="B48" s="87"/>
      <c r="C48" s="87"/>
      <c r="D48" s="89">
        <f>EOMONTH(D47,6)</f>
        <v>40999</v>
      </c>
      <c r="E48" s="87" t="str">
        <f>E47</f>
        <v>NW</v>
      </c>
      <c r="F48" s="87" t="str">
        <f t="shared" ref="F48:F67" si="38">F47</f>
        <v>North West</v>
      </c>
      <c r="G48" s="85">
        <f t="shared" si="35"/>
        <v>0</v>
      </c>
      <c r="H48" s="108">
        <f t="shared" si="35"/>
        <v>222</v>
      </c>
      <c r="I48" s="131">
        <f t="shared" si="35"/>
        <v>176</v>
      </c>
      <c r="J48" s="85">
        <f t="shared" si="35"/>
        <v>28</v>
      </c>
      <c r="K48" s="85">
        <f t="shared" si="35"/>
        <v>12</v>
      </c>
      <c r="L48" s="85">
        <f t="shared" si="35"/>
        <v>0</v>
      </c>
      <c r="M48" s="85">
        <f t="shared" si="35"/>
        <v>0</v>
      </c>
      <c r="N48" s="108">
        <f t="shared" si="35"/>
        <v>0</v>
      </c>
      <c r="O48" s="109">
        <f t="shared" si="35"/>
        <v>191</v>
      </c>
      <c r="P48" s="85">
        <f t="shared" si="35"/>
        <v>20</v>
      </c>
      <c r="Q48" s="85">
        <f t="shared" si="36"/>
        <v>1</v>
      </c>
      <c r="R48" s="108">
        <f t="shared" si="36"/>
        <v>10</v>
      </c>
      <c r="S48" s="109">
        <f t="shared" si="36"/>
        <v>59</v>
      </c>
      <c r="T48" s="85">
        <f t="shared" si="36"/>
        <v>125</v>
      </c>
      <c r="U48" s="85">
        <f t="shared" si="36"/>
        <v>30</v>
      </c>
      <c r="V48" s="85">
        <f t="shared" si="36"/>
        <v>7</v>
      </c>
      <c r="W48" s="108">
        <f t="shared" si="36"/>
        <v>1</v>
      </c>
      <c r="X48" s="109">
        <f t="shared" si="36"/>
        <v>4</v>
      </c>
      <c r="Y48" s="85">
        <f t="shared" si="36"/>
        <v>20</v>
      </c>
      <c r="Z48" s="85">
        <f t="shared" si="36"/>
        <v>110</v>
      </c>
      <c r="AA48" s="85">
        <f t="shared" si="37"/>
        <v>2</v>
      </c>
      <c r="AB48" s="85">
        <f t="shared" si="37"/>
        <v>8</v>
      </c>
      <c r="AC48" s="108">
        <f t="shared" si="37"/>
        <v>0</v>
      </c>
      <c r="AD48" s="109">
        <f t="shared" si="37"/>
        <v>0</v>
      </c>
      <c r="AE48" s="85">
        <f t="shared" si="37"/>
        <v>0</v>
      </c>
      <c r="AF48" s="85">
        <f t="shared" si="37"/>
        <v>0</v>
      </c>
      <c r="AG48" s="85">
        <f t="shared" si="37"/>
        <v>0</v>
      </c>
      <c r="AH48" s="85">
        <f t="shared" si="37"/>
        <v>0</v>
      </c>
      <c r="AI48" s="85">
        <f t="shared" si="37"/>
        <v>6</v>
      </c>
      <c r="AJ48" s="75"/>
      <c r="AK48" s="76" t="s">
        <v>305</v>
      </c>
      <c r="AL48" s="76" t="s">
        <v>304</v>
      </c>
      <c r="AM48" s="76" t="s">
        <v>530</v>
      </c>
      <c r="AN48" s="76" t="s">
        <v>348</v>
      </c>
    </row>
    <row r="49" spans="1:40" x14ac:dyDescent="0.2">
      <c r="A49" s="81" t="str">
        <f t="shared" si="0"/>
        <v>NW41182</v>
      </c>
      <c r="B49" s="87"/>
      <c r="C49" s="87"/>
      <c r="D49" s="89">
        <f t="shared" ref="D49:D67" si="39">EOMONTH(D48,6)</f>
        <v>41182</v>
      </c>
      <c r="E49" s="87" t="str">
        <f t="shared" ref="E49:E67" si="40">E48</f>
        <v>NW</v>
      </c>
      <c r="F49" s="87" t="str">
        <f t="shared" si="38"/>
        <v>North West</v>
      </c>
      <c r="G49" s="85">
        <f t="shared" si="35"/>
        <v>0</v>
      </c>
      <c r="H49" s="108">
        <f t="shared" si="35"/>
        <v>338</v>
      </c>
      <c r="I49" s="131">
        <f t="shared" si="35"/>
        <v>272</v>
      </c>
      <c r="J49" s="85">
        <f t="shared" si="35"/>
        <v>41</v>
      </c>
      <c r="K49" s="85">
        <f t="shared" si="35"/>
        <v>6</v>
      </c>
      <c r="L49" s="85">
        <f t="shared" si="35"/>
        <v>0</v>
      </c>
      <c r="M49" s="85">
        <f t="shared" si="35"/>
        <v>0</v>
      </c>
      <c r="N49" s="108">
        <f t="shared" si="35"/>
        <v>5</v>
      </c>
      <c r="O49" s="109">
        <f t="shared" si="35"/>
        <v>300</v>
      </c>
      <c r="P49" s="85">
        <f t="shared" si="35"/>
        <v>26</v>
      </c>
      <c r="Q49" s="85">
        <f t="shared" si="36"/>
        <v>4</v>
      </c>
      <c r="R49" s="108">
        <f t="shared" si="36"/>
        <v>8</v>
      </c>
      <c r="S49" s="109">
        <f t="shared" si="36"/>
        <v>110</v>
      </c>
      <c r="T49" s="85">
        <f t="shared" si="36"/>
        <v>170</v>
      </c>
      <c r="U49" s="85">
        <f t="shared" si="36"/>
        <v>41</v>
      </c>
      <c r="V49" s="85">
        <f t="shared" si="36"/>
        <v>12</v>
      </c>
      <c r="W49" s="108">
        <f t="shared" si="36"/>
        <v>5</v>
      </c>
      <c r="X49" s="109">
        <f t="shared" si="36"/>
        <v>23</v>
      </c>
      <c r="Y49" s="85">
        <f t="shared" si="36"/>
        <v>49</v>
      </c>
      <c r="Z49" s="85">
        <f t="shared" si="36"/>
        <v>254</v>
      </c>
      <c r="AA49" s="85">
        <f t="shared" si="37"/>
        <v>10</v>
      </c>
      <c r="AB49" s="85">
        <f t="shared" si="37"/>
        <v>10</v>
      </c>
      <c r="AC49" s="108">
        <f t="shared" si="37"/>
        <v>0</v>
      </c>
      <c r="AD49" s="109">
        <f t="shared" si="37"/>
        <v>0</v>
      </c>
      <c r="AE49" s="85">
        <f t="shared" si="37"/>
        <v>0</v>
      </c>
      <c r="AF49" s="85">
        <f t="shared" si="37"/>
        <v>0</v>
      </c>
      <c r="AG49" s="85">
        <f t="shared" si="37"/>
        <v>0</v>
      </c>
      <c r="AH49" s="85">
        <f t="shared" si="37"/>
        <v>0</v>
      </c>
      <c r="AI49" s="85">
        <f t="shared" si="37"/>
        <v>14</v>
      </c>
      <c r="AJ49" s="75"/>
      <c r="AK49" s="76" t="s">
        <v>162</v>
      </c>
      <c r="AL49" s="76" t="s">
        <v>161</v>
      </c>
      <c r="AM49" s="76" t="s">
        <v>515</v>
      </c>
      <c r="AN49" s="76" t="s">
        <v>354</v>
      </c>
    </row>
    <row r="50" spans="1:40" x14ac:dyDescent="0.2">
      <c r="A50" s="81" t="str">
        <f t="shared" si="0"/>
        <v>NW41364</v>
      </c>
      <c r="B50" s="87"/>
      <c r="C50" s="87"/>
      <c r="D50" s="89">
        <f t="shared" si="39"/>
        <v>41364</v>
      </c>
      <c r="E50" s="87" t="str">
        <f t="shared" si="40"/>
        <v>NW</v>
      </c>
      <c r="F50" s="87" t="str">
        <f t="shared" si="38"/>
        <v>North West</v>
      </c>
      <c r="G50" s="85">
        <f t="shared" si="35"/>
        <v>0</v>
      </c>
      <c r="H50" s="108">
        <f t="shared" si="35"/>
        <v>140</v>
      </c>
      <c r="I50" s="131">
        <f t="shared" si="35"/>
        <v>112</v>
      </c>
      <c r="J50" s="85">
        <f t="shared" si="35"/>
        <v>20</v>
      </c>
      <c r="K50" s="85">
        <f t="shared" si="35"/>
        <v>6</v>
      </c>
      <c r="L50" s="85">
        <f t="shared" si="35"/>
        <v>0</v>
      </c>
      <c r="M50" s="85">
        <f t="shared" si="35"/>
        <v>0</v>
      </c>
      <c r="N50" s="108">
        <f t="shared" si="35"/>
        <v>0</v>
      </c>
      <c r="O50" s="109">
        <f t="shared" si="35"/>
        <v>128</v>
      </c>
      <c r="P50" s="85">
        <f t="shared" si="35"/>
        <v>8</v>
      </c>
      <c r="Q50" s="85">
        <f t="shared" si="36"/>
        <v>1</v>
      </c>
      <c r="R50" s="108">
        <f t="shared" si="36"/>
        <v>3</v>
      </c>
      <c r="S50" s="109">
        <f t="shared" si="36"/>
        <v>37</v>
      </c>
      <c r="T50" s="85">
        <f t="shared" si="36"/>
        <v>77</v>
      </c>
      <c r="U50" s="85">
        <f t="shared" si="36"/>
        <v>15</v>
      </c>
      <c r="V50" s="85">
        <f t="shared" si="36"/>
        <v>8</v>
      </c>
      <c r="W50" s="108">
        <f t="shared" si="36"/>
        <v>3</v>
      </c>
      <c r="X50" s="109">
        <f t="shared" si="36"/>
        <v>15</v>
      </c>
      <c r="Y50" s="85">
        <f t="shared" si="36"/>
        <v>15</v>
      </c>
      <c r="Z50" s="85">
        <f t="shared" si="36"/>
        <v>98</v>
      </c>
      <c r="AA50" s="85">
        <f t="shared" si="37"/>
        <v>1</v>
      </c>
      <c r="AB50" s="85">
        <f t="shared" si="37"/>
        <v>7</v>
      </c>
      <c r="AC50" s="108">
        <f t="shared" si="37"/>
        <v>0</v>
      </c>
      <c r="AD50" s="109">
        <f t="shared" si="37"/>
        <v>0</v>
      </c>
      <c r="AE50" s="85">
        <f t="shared" si="37"/>
        <v>0</v>
      </c>
      <c r="AF50" s="85">
        <f t="shared" si="37"/>
        <v>0</v>
      </c>
      <c r="AG50" s="85">
        <f t="shared" si="37"/>
        <v>0</v>
      </c>
      <c r="AH50" s="85">
        <f t="shared" si="37"/>
        <v>0</v>
      </c>
      <c r="AI50" s="85">
        <f t="shared" si="37"/>
        <v>2</v>
      </c>
      <c r="AJ50" s="75"/>
      <c r="AK50" s="76" t="s">
        <v>97</v>
      </c>
      <c r="AL50" s="76" t="s">
        <v>96</v>
      </c>
      <c r="AM50" s="76" t="s">
        <v>530</v>
      </c>
      <c r="AN50" s="76" t="s">
        <v>308</v>
      </c>
    </row>
    <row r="51" spans="1:40" x14ac:dyDescent="0.2">
      <c r="A51" s="81" t="str">
        <f t="shared" si="0"/>
        <v>NW41547</v>
      </c>
      <c r="B51" s="87"/>
      <c r="C51" s="87"/>
      <c r="D51" s="89">
        <f t="shared" si="39"/>
        <v>41547</v>
      </c>
      <c r="E51" s="87" t="str">
        <f t="shared" si="40"/>
        <v>NW</v>
      </c>
      <c r="F51" s="87" t="str">
        <f t="shared" si="38"/>
        <v>North West</v>
      </c>
      <c r="G51" s="85">
        <f t="shared" si="35"/>
        <v>0</v>
      </c>
      <c r="H51" s="108">
        <f t="shared" si="35"/>
        <v>1110</v>
      </c>
      <c r="I51" s="131">
        <f t="shared" si="35"/>
        <v>785</v>
      </c>
      <c r="J51" s="85">
        <f t="shared" si="35"/>
        <v>165</v>
      </c>
      <c r="K51" s="85">
        <f t="shared" si="35"/>
        <v>49</v>
      </c>
      <c r="L51" s="85">
        <f t="shared" si="35"/>
        <v>0</v>
      </c>
      <c r="M51" s="85">
        <f t="shared" si="35"/>
        <v>0</v>
      </c>
      <c r="N51" s="108">
        <f t="shared" si="35"/>
        <v>16</v>
      </c>
      <c r="O51" s="109">
        <f t="shared" si="35"/>
        <v>917</v>
      </c>
      <c r="P51" s="85">
        <f t="shared" si="35"/>
        <v>98</v>
      </c>
      <c r="Q51" s="85">
        <f t="shared" si="36"/>
        <v>59</v>
      </c>
      <c r="R51" s="108">
        <f t="shared" si="36"/>
        <v>36</v>
      </c>
      <c r="S51" s="109">
        <f t="shared" si="36"/>
        <v>389</v>
      </c>
      <c r="T51" s="85">
        <f t="shared" si="36"/>
        <v>510</v>
      </c>
      <c r="U51" s="85">
        <f t="shared" si="36"/>
        <v>140</v>
      </c>
      <c r="V51" s="85">
        <f t="shared" si="36"/>
        <v>39</v>
      </c>
      <c r="W51" s="108">
        <f t="shared" si="36"/>
        <v>32</v>
      </c>
      <c r="X51" s="109">
        <f t="shared" si="36"/>
        <v>89</v>
      </c>
      <c r="Y51" s="85">
        <f t="shared" si="36"/>
        <v>217</v>
      </c>
      <c r="Z51" s="85">
        <f t="shared" si="36"/>
        <v>629</v>
      </c>
      <c r="AA51" s="85">
        <f t="shared" si="37"/>
        <v>16</v>
      </c>
      <c r="AB51" s="85">
        <f t="shared" si="37"/>
        <v>49</v>
      </c>
      <c r="AC51" s="108">
        <f t="shared" si="37"/>
        <v>0</v>
      </c>
      <c r="AD51" s="109">
        <f t="shared" si="37"/>
        <v>0</v>
      </c>
      <c r="AE51" s="85">
        <f t="shared" si="37"/>
        <v>0</v>
      </c>
      <c r="AF51" s="85">
        <f t="shared" si="37"/>
        <v>0</v>
      </c>
      <c r="AG51" s="85">
        <f t="shared" si="37"/>
        <v>0</v>
      </c>
      <c r="AH51" s="85">
        <f t="shared" si="37"/>
        <v>0</v>
      </c>
      <c r="AI51" s="85">
        <f t="shared" si="37"/>
        <v>95</v>
      </c>
      <c r="AJ51" s="75"/>
      <c r="AK51" s="76" t="s">
        <v>322</v>
      </c>
      <c r="AL51" s="76" t="s">
        <v>321</v>
      </c>
      <c r="AM51" s="76" t="s">
        <v>530</v>
      </c>
      <c r="AN51" s="76" t="s">
        <v>349</v>
      </c>
    </row>
    <row r="52" spans="1:40" x14ac:dyDescent="0.2">
      <c r="A52" s="81" t="str">
        <f t="shared" si="0"/>
        <v>NW41729</v>
      </c>
      <c r="B52" s="87"/>
      <c r="C52" s="87"/>
      <c r="D52" s="89">
        <f t="shared" si="39"/>
        <v>41729</v>
      </c>
      <c r="E52" s="87" t="str">
        <f t="shared" si="40"/>
        <v>NW</v>
      </c>
      <c r="F52" s="87" t="str">
        <f t="shared" si="38"/>
        <v>North West</v>
      </c>
      <c r="G52" s="85">
        <f t="shared" si="35"/>
        <v>0</v>
      </c>
      <c r="H52" s="108">
        <f t="shared" si="35"/>
        <v>1025</v>
      </c>
      <c r="I52" s="131">
        <f t="shared" si="35"/>
        <v>760</v>
      </c>
      <c r="J52" s="85">
        <f t="shared" si="35"/>
        <v>159</v>
      </c>
      <c r="K52" s="85">
        <f t="shared" si="35"/>
        <v>42</v>
      </c>
      <c r="L52" s="85">
        <f t="shared" si="35"/>
        <v>0</v>
      </c>
      <c r="M52" s="85">
        <f t="shared" si="35"/>
        <v>0</v>
      </c>
      <c r="N52" s="108">
        <f t="shared" si="35"/>
        <v>18</v>
      </c>
      <c r="O52" s="109">
        <f t="shared" si="35"/>
        <v>898</v>
      </c>
      <c r="P52" s="85">
        <f t="shared" si="35"/>
        <v>66</v>
      </c>
      <c r="Q52" s="85">
        <f t="shared" si="36"/>
        <v>44</v>
      </c>
      <c r="R52" s="108">
        <f t="shared" si="36"/>
        <v>17</v>
      </c>
      <c r="S52" s="109">
        <f t="shared" si="36"/>
        <v>341</v>
      </c>
      <c r="T52" s="85">
        <f t="shared" si="36"/>
        <v>515</v>
      </c>
      <c r="U52" s="85">
        <f t="shared" si="36"/>
        <v>113</v>
      </c>
      <c r="V52" s="85">
        <f t="shared" si="36"/>
        <v>32</v>
      </c>
      <c r="W52" s="108">
        <f t="shared" si="36"/>
        <v>24</v>
      </c>
      <c r="X52" s="109">
        <f t="shared" si="36"/>
        <v>93</v>
      </c>
      <c r="Y52" s="85">
        <f t="shared" si="36"/>
        <v>287</v>
      </c>
      <c r="Z52" s="85">
        <f t="shared" si="36"/>
        <v>19</v>
      </c>
      <c r="AA52" s="85">
        <f t="shared" si="37"/>
        <v>12</v>
      </c>
      <c r="AB52" s="85">
        <f t="shared" si="37"/>
        <v>14</v>
      </c>
      <c r="AC52" s="108">
        <f t="shared" si="37"/>
        <v>0</v>
      </c>
      <c r="AD52" s="109">
        <f t="shared" si="37"/>
        <v>0</v>
      </c>
      <c r="AE52" s="85">
        <f t="shared" si="37"/>
        <v>0</v>
      </c>
      <c r="AF52" s="85">
        <f t="shared" si="37"/>
        <v>0</v>
      </c>
      <c r="AG52" s="85">
        <f t="shared" si="37"/>
        <v>0</v>
      </c>
      <c r="AH52" s="85">
        <f t="shared" si="37"/>
        <v>0</v>
      </c>
      <c r="AI52" s="85">
        <f t="shared" si="37"/>
        <v>46</v>
      </c>
      <c r="AJ52" s="75"/>
      <c r="AK52" s="76" t="s">
        <v>307</v>
      </c>
      <c r="AL52" s="76" t="s">
        <v>306</v>
      </c>
      <c r="AM52" s="76" t="s">
        <v>530</v>
      </c>
      <c r="AN52" s="76" t="s">
        <v>349</v>
      </c>
    </row>
    <row r="53" spans="1:40" x14ac:dyDescent="0.2">
      <c r="A53" s="81" t="str">
        <f t="shared" si="0"/>
        <v>NW41912</v>
      </c>
      <c r="B53" s="87"/>
      <c r="C53" s="87"/>
      <c r="D53" s="89">
        <f t="shared" si="39"/>
        <v>41912</v>
      </c>
      <c r="E53" s="87" t="str">
        <f t="shared" si="40"/>
        <v>NW</v>
      </c>
      <c r="F53" s="87" t="str">
        <f t="shared" si="38"/>
        <v>North West</v>
      </c>
      <c r="G53" s="85">
        <f t="shared" si="35"/>
        <v>0</v>
      </c>
      <c r="H53" s="108">
        <f t="shared" si="35"/>
        <v>1523</v>
      </c>
      <c r="I53" s="131">
        <f t="shared" si="35"/>
        <v>1169</v>
      </c>
      <c r="J53" s="85">
        <f t="shared" si="35"/>
        <v>230</v>
      </c>
      <c r="K53" s="85">
        <f t="shared" si="35"/>
        <v>46</v>
      </c>
      <c r="L53" s="85">
        <f t="shared" si="35"/>
        <v>0</v>
      </c>
      <c r="M53" s="85">
        <f t="shared" si="35"/>
        <v>0</v>
      </c>
      <c r="N53" s="108">
        <f t="shared" si="35"/>
        <v>17</v>
      </c>
      <c r="O53" s="109">
        <f t="shared" si="35"/>
        <v>1343</v>
      </c>
      <c r="P53" s="85">
        <f t="shared" si="35"/>
        <v>101</v>
      </c>
      <c r="Q53" s="85">
        <f t="shared" si="36"/>
        <v>55</v>
      </c>
      <c r="R53" s="108">
        <f t="shared" si="36"/>
        <v>24</v>
      </c>
      <c r="S53" s="109">
        <f t="shared" si="36"/>
        <v>509</v>
      </c>
      <c r="T53" s="85">
        <f t="shared" si="36"/>
        <v>771</v>
      </c>
      <c r="U53" s="85">
        <f t="shared" si="36"/>
        <v>167</v>
      </c>
      <c r="V53" s="85">
        <f t="shared" si="36"/>
        <v>43</v>
      </c>
      <c r="W53" s="108">
        <f t="shared" si="36"/>
        <v>33</v>
      </c>
      <c r="X53" s="109">
        <f t="shared" si="36"/>
        <v>134</v>
      </c>
      <c r="Y53" s="85">
        <f t="shared" si="36"/>
        <v>438</v>
      </c>
      <c r="Z53" s="85">
        <f t="shared" si="36"/>
        <v>546</v>
      </c>
      <c r="AA53" s="85">
        <f t="shared" si="37"/>
        <v>380</v>
      </c>
      <c r="AB53" s="85">
        <f t="shared" si="37"/>
        <v>26</v>
      </c>
      <c r="AC53" s="108">
        <f t="shared" si="37"/>
        <v>0</v>
      </c>
      <c r="AD53" s="109">
        <f t="shared" si="37"/>
        <v>0</v>
      </c>
      <c r="AE53" s="85">
        <f t="shared" si="37"/>
        <v>0</v>
      </c>
      <c r="AF53" s="85">
        <f t="shared" si="37"/>
        <v>0</v>
      </c>
      <c r="AG53" s="85">
        <f t="shared" si="37"/>
        <v>0</v>
      </c>
      <c r="AH53" s="85">
        <f t="shared" si="37"/>
        <v>0</v>
      </c>
      <c r="AI53" s="85">
        <f t="shared" si="37"/>
        <v>61</v>
      </c>
      <c r="AJ53" s="75"/>
      <c r="AK53" s="76" t="s">
        <v>114</v>
      </c>
      <c r="AL53" s="76" t="s">
        <v>113</v>
      </c>
      <c r="AM53" s="76" t="s">
        <v>4</v>
      </c>
      <c r="AN53" s="76" t="s">
        <v>351</v>
      </c>
    </row>
    <row r="54" spans="1:40" x14ac:dyDescent="0.2">
      <c r="A54" s="81" t="str">
        <f t="shared" si="0"/>
        <v>NW42094</v>
      </c>
      <c r="B54" s="87"/>
      <c r="C54" s="87"/>
      <c r="D54" s="89">
        <f t="shared" si="39"/>
        <v>42094</v>
      </c>
      <c r="E54" s="87" t="str">
        <f t="shared" si="40"/>
        <v>NW</v>
      </c>
      <c r="F54" s="87" t="str">
        <f t="shared" si="38"/>
        <v>North West</v>
      </c>
      <c r="G54" s="85">
        <f t="shared" si="35"/>
        <v>0</v>
      </c>
      <c r="H54" s="108">
        <f t="shared" si="35"/>
        <v>1483</v>
      </c>
      <c r="I54" s="131">
        <f t="shared" si="35"/>
        <v>1138</v>
      </c>
      <c r="J54" s="85">
        <f t="shared" si="35"/>
        <v>224</v>
      </c>
      <c r="K54" s="85">
        <f t="shared" si="35"/>
        <v>47</v>
      </c>
      <c r="L54" s="85">
        <f t="shared" si="35"/>
        <v>0</v>
      </c>
      <c r="M54" s="85">
        <f t="shared" si="35"/>
        <v>0</v>
      </c>
      <c r="N54" s="108">
        <f t="shared" si="35"/>
        <v>17</v>
      </c>
      <c r="O54" s="109">
        <f t="shared" si="35"/>
        <v>1269</v>
      </c>
      <c r="P54" s="85">
        <f t="shared" si="35"/>
        <v>88</v>
      </c>
      <c r="Q54" s="85">
        <f t="shared" si="36"/>
        <v>81</v>
      </c>
      <c r="R54" s="108">
        <f t="shared" si="36"/>
        <v>45</v>
      </c>
      <c r="S54" s="109">
        <f t="shared" si="36"/>
        <v>433</v>
      </c>
      <c r="T54" s="85">
        <f t="shared" si="36"/>
        <v>794</v>
      </c>
      <c r="U54" s="85">
        <f t="shared" si="36"/>
        <v>163</v>
      </c>
      <c r="V54" s="85">
        <f t="shared" si="36"/>
        <v>54</v>
      </c>
      <c r="W54" s="108">
        <f t="shared" si="36"/>
        <v>39</v>
      </c>
      <c r="X54" s="109">
        <f t="shared" si="36"/>
        <v>177</v>
      </c>
      <c r="Y54" s="85">
        <f t="shared" si="36"/>
        <v>417</v>
      </c>
      <c r="Z54" s="85">
        <f t="shared" si="36"/>
        <v>409</v>
      </c>
      <c r="AA54" s="85">
        <f t="shared" si="37"/>
        <v>57</v>
      </c>
      <c r="AB54" s="85">
        <f t="shared" si="37"/>
        <v>142</v>
      </c>
      <c r="AC54" s="108">
        <f t="shared" si="37"/>
        <v>0</v>
      </c>
      <c r="AD54" s="109">
        <f t="shared" si="37"/>
        <v>0</v>
      </c>
      <c r="AE54" s="85">
        <f t="shared" si="37"/>
        <v>0</v>
      </c>
      <c r="AF54" s="85">
        <f t="shared" si="37"/>
        <v>0</v>
      </c>
      <c r="AG54" s="85">
        <f t="shared" si="37"/>
        <v>0</v>
      </c>
      <c r="AH54" s="85">
        <f t="shared" si="37"/>
        <v>0</v>
      </c>
      <c r="AI54" s="85">
        <f t="shared" si="37"/>
        <v>57</v>
      </c>
      <c r="AJ54" s="75"/>
      <c r="AK54" s="76" t="s">
        <v>11</v>
      </c>
      <c r="AL54" s="76" t="s">
        <v>10</v>
      </c>
      <c r="AM54" s="76" t="s">
        <v>525</v>
      </c>
      <c r="AN54" s="76" t="s">
        <v>345</v>
      </c>
    </row>
    <row r="55" spans="1:40" x14ac:dyDescent="0.2">
      <c r="A55" s="81" t="str">
        <f t="shared" si="0"/>
        <v>NW42277</v>
      </c>
      <c r="B55" s="87"/>
      <c r="C55" s="87"/>
      <c r="D55" s="89">
        <f t="shared" si="39"/>
        <v>42277</v>
      </c>
      <c r="E55" s="87" t="str">
        <f t="shared" si="40"/>
        <v>NW</v>
      </c>
      <c r="F55" s="87" t="str">
        <f t="shared" si="38"/>
        <v>North West</v>
      </c>
      <c r="G55" s="85">
        <f t="shared" si="35"/>
        <v>0</v>
      </c>
      <c r="H55" s="108">
        <f t="shared" si="35"/>
        <v>1427</v>
      </c>
      <c r="I55" s="131">
        <f t="shared" si="35"/>
        <v>1117</v>
      </c>
      <c r="J55" s="85">
        <f t="shared" si="35"/>
        <v>194</v>
      </c>
      <c r="K55" s="85">
        <f t="shared" si="35"/>
        <v>47</v>
      </c>
      <c r="L55" s="85">
        <f t="shared" si="35"/>
        <v>0</v>
      </c>
      <c r="M55" s="85">
        <f t="shared" si="35"/>
        <v>0</v>
      </c>
      <c r="N55" s="108">
        <f t="shared" si="35"/>
        <v>12</v>
      </c>
      <c r="O55" s="109">
        <f t="shared" si="35"/>
        <v>1258</v>
      </c>
      <c r="P55" s="85">
        <f t="shared" si="35"/>
        <v>87</v>
      </c>
      <c r="Q55" s="85">
        <f t="shared" si="36"/>
        <v>51</v>
      </c>
      <c r="R55" s="108">
        <f t="shared" si="36"/>
        <v>31</v>
      </c>
      <c r="S55" s="109">
        <f t="shared" si="36"/>
        <v>433</v>
      </c>
      <c r="T55" s="85">
        <f t="shared" si="36"/>
        <v>738</v>
      </c>
      <c r="U55" s="85">
        <f t="shared" si="36"/>
        <v>181</v>
      </c>
      <c r="V55" s="85">
        <f t="shared" si="36"/>
        <v>38</v>
      </c>
      <c r="W55" s="108">
        <f t="shared" si="36"/>
        <v>22</v>
      </c>
      <c r="X55" s="109">
        <f t="shared" si="36"/>
        <v>112</v>
      </c>
      <c r="Y55" s="85">
        <f t="shared" si="36"/>
        <v>380</v>
      </c>
      <c r="Z55" s="85">
        <f t="shared" si="36"/>
        <v>314</v>
      </c>
      <c r="AA55" s="85">
        <f t="shared" si="37"/>
        <v>39</v>
      </c>
      <c r="AB55" s="85">
        <f t="shared" si="37"/>
        <v>34</v>
      </c>
      <c r="AC55" s="108">
        <f t="shared" si="37"/>
        <v>0</v>
      </c>
      <c r="AD55" s="109">
        <f t="shared" si="37"/>
        <v>0</v>
      </c>
      <c r="AE55" s="85">
        <f t="shared" si="37"/>
        <v>0</v>
      </c>
      <c r="AF55" s="85">
        <f t="shared" si="37"/>
        <v>0</v>
      </c>
      <c r="AG55" s="85">
        <f t="shared" si="37"/>
        <v>0</v>
      </c>
      <c r="AH55" s="85">
        <f t="shared" si="37"/>
        <v>0</v>
      </c>
      <c r="AI55" s="85">
        <f t="shared" si="37"/>
        <v>57</v>
      </c>
      <c r="AJ55" s="75"/>
      <c r="AK55" s="76" t="s">
        <v>507</v>
      </c>
      <c r="AL55" s="76" t="s">
        <v>497</v>
      </c>
      <c r="AM55" s="76" t="s">
        <v>530</v>
      </c>
      <c r="AN55" s="76" t="s">
        <v>349</v>
      </c>
    </row>
    <row r="56" spans="1:40" x14ac:dyDescent="0.2">
      <c r="A56" s="81" t="str">
        <f t="shared" si="0"/>
        <v>NW42460</v>
      </c>
      <c r="B56" s="87"/>
      <c r="C56" s="87"/>
      <c r="D56" s="89">
        <f t="shared" si="39"/>
        <v>42460</v>
      </c>
      <c r="E56" s="87" t="str">
        <f t="shared" si="40"/>
        <v>NW</v>
      </c>
      <c r="F56" s="87" t="str">
        <f t="shared" si="38"/>
        <v>North West</v>
      </c>
      <c r="G56" s="85">
        <f t="shared" si="35"/>
        <v>0</v>
      </c>
      <c r="H56" s="108">
        <f t="shared" si="35"/>
        <v>860</v>
      </c>
      <c r="I56" s="131">
        <f t="shared" si="35"/>
        <v>629</v>
      </c>
      <c r="J56" s="85">
        <f t="shared" si="35"/>
        <v>131</v>
      </c>
      <c r="K56" s="85">
        <f t="shared" si="35"/>
        <v>31</v>
      </c>
      <c r="L56" s="85">
        <f t="shared" si="35"/>
        <v>0</v>
      </c>
      <c r="M56" s="85">
        <f t="shared" si="35"/>
        <v>0</v>
      </c>
      <c r="N56" s="108">
        <f t="shared" si="35"/>
        <v>20</v>
      </c>
      <c r="O56" s="109">
        <f t="shared" si="35"/>
        <v>729</v>
      </c>
      <c r="P56" s="85">
        <f t="shared" si="35"/>
        <v>61</v>
      </c>
      <c r="Q56" s="85">
        <f t="shared" si="36"/>
        <v>44</v>
      </c>
      <c r="R56" s="108">
        <f t="shared" si="36"/>
        <v>26</v>
      </c>
      <c r="S56" s="109">
        <f t="shared" si="36"/>
        <v>222</v>
      </c>
      <c r="T56" s="85">
        <f t="shared" si="36"/>
        <v>461</v>
      </c>
      <c r="U56" s="85">
        <f t="shared" si="36"/>
        <v>96</v>
      </c>
      <c r="V56" s="85">
        <f t="shared" si="36"/>
        <v>36</v>
      </c>
      <c r="W56" s="108">
        <f t="shared" si="36"/>
        <v>45</v>
      </c>
      <c r="X56" s="109">
        <f t="shared" si="36"/>
        <v>133</v>
      </c>
      <c r="Y56" s="85">
        <f t="shared" si="36"/>
        <v>253</v>
      </c>
      <c r="Z56" s="85">
        <f t="shared" si="36"/>
        <v>148</v>
      </c>
      <c r="AA56" s="85">
        <f t="shared" si="37"/>
        <v>55</v>
      </c>
      <c r="AB56" s="85">
        <f t="shared" si="37"/>
        <v>16</v>
      </c>
      <c r="AC56" s="108">
        <f t="shared" si="37"/>
        <v>0</v>
      </c>
      <c r="AD56" s="109">
        <f t="shared" si="37"/>
        <v>0</v>
      </c>
      <c r="AE56" s="85">
        <f t="shared" si="37"/>
        <v>0</v>
      </c>
      <c r="AF56" s="85">
        <f t="shared" si="37"/>
        <v>0</v>
      </c>
      <c r="AG56" s="85">
        <f t="shared" si="37"/>
        <v>0</v>
      </c>
      <c r="AH56" s="85">
        <f t="shared" si="37"/>
        <v>0</v>
      </c>
      <c r="AI56" s="85">
        <f t="shared" si="37"/>
        <v>49</v>
      </c>
      <c r="AJ56" s="75"/>
      <c r="AK56" s="76" t="s">
        <v>513</v>
      </c>
      <c r="AL56" s="76" t="s">
        <v>512</v>
      </c>
      <c r="AM56" s="76" t="s">
        <v>530</v>
      </c>
      <c r="AN56" s="76" t="s">
        <v>657</v>
      </c>
    </row>
    <row r="57" spans="1:40" x14ac:dyDescent="0.2">
      <c r="A57" s="81" t="str">
        <f t="shared" si="0"/>
        <v>NW42643</v>
      </c>
      <c r="B57" s="87"/>
      <c r="C57" s="87"/>
      <c r="D57" s="89">
        <f t="shared" si="39"/>
        <v>42643</v>
      </c>
      <c r="E57" s="87" t="str">
        <f t="shared" si="40"/>
        <v>NW</v>
      </c>
      <c r="F57" s="87" t="str">
        <f t="shared" si="38"/>
        <v>North West</v>
      </c>
      <c r="G57" s="85">
        <f t="shared" ref="G57:P65" si="41">SUMIFS(G$179:G$792,$D$179:$D$792,$D57,$B$179:$B$792,$E57)</f>
        <v>0</v>
      </c>
      <c r="H57" s="108">
        <f t="shared" si="41"/>
        <v>1039</v>
      </c>
      <c r="I57" s="131">
        <f t="shared" si="41"/>
        <v>772</v>
      </c>
      <c r="J57" s="85">
        <f t="shared" si="41"/>
        <v>141</v>
      </c>
      <c r="K57" s="85">
        <f t="shared" si="41"/>
        <v>45</v>
      </c>
      <c r="L57" s="85">
        <f t="shared" si="41"/>
        <v>0</v>
      </c>
      <c r="M57" s="85">
        <f t="shared" si="41"/>
        <v>0</v>
      </c>
      <c r="N57" s="108">
        <f t="shared" si="41"/>
        <v>19</v>
      </c>
      <c r="O57" s="109">
        <f t="shared" si="41"/>
        <v>893</v>
      </c>
      <c r="P57" s="85">
        <f t="shared" si="41"/>
        <v>55</v>
      </c>
      <c r="Q57" s="85">
        <f t="shared" ref="Q57:Z65" si="42">SUMIFS(Q$179:Q$792,$D$179:$D$792,$D57,$B$179:$B$792,$E57)</f>
        <v>44</v>
      </c>
      <c r="R57" s="108">
        <f t="shared" si="42"/>
        <v>47</v>
      </c>
      <c r="S57" s="109">
        <f t="shared" si="42"/>
        <v>294</v>
      </c>
      <c r="T57" s="85">
        <f t="shared" si="42"/>
        <v>549</v>
      </c>
      <c r="U57" s="85">
        <f t="shared" si="42"/>
        <v>111</v>
      </c>
      <c r="V57" s="85">
        <f t="shared" si="42"/>
        <v>45</v>
      </c>
      <c r="W57" s="108">
        <f t="shared" si="42"/>
        <v>40</v>
      </c>
      <c r="X57" s="109">
        <f t="shared" si="42"/>
        <v>158</v>
      </c>
      <c r="Y57" s="85">
        <f t="shared" si="42"/>
        <v>311</v>
      </c>
      <c r="Z57" s="85">
        <f t="shared" si="42"/>
        <v>179</v>
      </c>
      <c r="AA57" s="85">
        <f t="shared" ref="AA57:AI65" si="43">SUMIFS(AA$179:AA$792,$D$179:$D$792,$D57,$B$179:$B$792,$E57)</f>
        <v>184</v>
      </c>
      <c r="AB57" s="85">
        <f t="shared" si="43"/>
        <v>18</v>
      </c>
      <c r="AC57" s="108">
        <f t="shared" si="43"/>
        <v>0</v>
      </c>
      <c r="AD57" s="109">
        <f t="shared" si="43"/>
        <v>0</v>
      </c>
      <c r="AE57" s="85">
        <f t="shared" si="43"/>
        <v>0</v>
      </c>
      <c r="AF57" s="85">
        <f t="shared" si="43"/>
        <v>0</v>
      </c>
      <c r="AG57" s="85">
        <f t="shared" si="43"/>
        <v>0</v>
      </c>
      <c r="AH57" s="85">
        <f t="shared" si="43"/>
        <v>0</v>
      </c>
      <c r="AI57" s="85">
        <f t="shared" si="43"/>
        <v>62</v>
      </c>
      <c r="AJ57" s="75"/>
      <c r="AK57" s="76" t="s">
        <v>508</v>
      </c>
      <c r="AL57" s="76" t="s">
        <v>511</v>
      </c>
      <c r="AM57" s="76" t="s">
        <v>4</v>
      </c>
      <c r="AN57" s="76" t="s">
        <v>352</v>
      </c>
    </row>
    <row r="58" spans="1:40" x14ac:dyDescent="0.2">
      <c r="A58" s="81" t="str">
        <f t="shared" si="0"/>
        <v>NW42825</v>
      </c>
      <c r="B58" s="87"/>
      <c r="C58" s="87"/>
      <c r="D58" s="89">
        <f t="shared" si="39"/>
        <v>42825</v>
      </c>
      <c r="E58" s="87" t="str">
        <f t="shared" si="40"/>
        <v>NW</v>
      </c>
      <c r="F58" s="87" t="str">
        <f t="shared" si="38"/>
        <v>North West</v>
      </c>
      <c r="G58" s="85">
        <f t="shared" si="41"/>
        <v>7800</v>
      </c>
      <c r="H58" s="108">
        <f t="shared" si="41"/>
        <v>1220</v>
      </c>
      <c r="I58" s="131">
        <f t="shared" si="41"/>
        <v>890</v>
      </c>
      <c r="J58" s="85">
        <f t="shared" si="41"/>
        <v>179</v>
      </c>
      <c r="K58" s="85">
        <f t="shared" si="41"/>
        <v>54</v>
      </c>
      <c r="L58" s="85">
        <f t="shared" si="41"/>
        <v>32</v>
      </c>
      <c r="M58" s="85">
        <f t="shared" si="41"/>
        <v>46</v>
      </c>
      <c r="N58" s="108">
        <f t="shared" si="41"/>
        <v>19</v>
      </c>
      <c r="O58" s="109">
        <f t="shared" si="41"/>
        <v>1041</v>
      </c>
      <c r="P58" s="85">
        <f t="shared" si="41"/>
        <v>84</v>
      </c>
      <c r="Q58" s="85">
        <f t="shared" si="42"/>
        <v>60</v>
      </c>
      <c r="R58" s="108">
        <f t="shared" si="42"/>
        <v>35</v>
      </c>
      <c r="S58" s="109">
        <f t="shared" si="42"/>
        <v>319</v>
      </c>
      <c r="T58" s="85">
        <f t="shared" si="42"/>
        <v>665</v>
      </c>
      <c r="U58" s="85">
        <f t="shared" si="42"/>
        <v>149</v>
      </c>
      <c r="V58" s="85">
        <f t="shared" si="42"/>
        <v>41</v>
      </c>
      <c r="W58" s="108">
        <f t="shared" si="42"/>
        <v>46</v>
      </c>
      <c r="X58" s="109">
        <f t="shared" si="42"/>
        <v>171</v>
      </c>
      <c r="Y58" s="85">
        <f t="shared" si="42"/>
        <v>339</v>
      </c>
      <c r="Z58" s="85">
        <f t="shared" si="42"/>
        <v>221</v>
      </c>
      <c r="AA58" s="85">
        <f t="shared" si="43"/>
        <v>202</v>
      </c>
      <c r="AB58" s="85">
        <f t="shared" si="43"/>
        <v>172</v>
      </c>
      <c r="AC58" s="108">
        <f t="shared" si="43"/>
        <v>115</v>
      </c>
      <c r="AD58" s="109">
        <f t="shared" si="43"/>
        <v>822</v>
      </c>
      <c r="AE58" s="85">
        <f t="shared" si="43"/>
        <v>251</v>
      </c>
      <c r="AF58" s="85">
        <f t="shared" si="43"/>
        <v>60</v>
      </c>
      <c r="AG58" s="85">
        <f t="shared" si="43"/>
        <v>55</v>
      </c>
      <c r="AH58" s="85">
        <f t="shared" si="43"/>
        <v>32</v>
      </c>
      <c r="AI58" s="85">
        <f t="shared" si="43"/>
        <v>0</v>
      </c>
      <c r="AJ58" s="75"/>
      <c r="AK58" s="76" t="s">
        <v>67</v>
      </c>
      <c r="AL58" s="76" t="s">
        <v>66</v>
      </c>
      <c r="AM58" s="76" t="s">
        <v>530</v>
      </c>
      <c r="AN58" s="76" t="s">
        <v>349</v>
      </c>
    </row>
    <row r="59" spans="1:40" x14ac:dyDescent="0.2">
      <c r="A59" s="81" t="str">
        <f t="shared" si="0"/>
        <v>NW43008</v>
      </c>
      <c r="B59" s="87"/>
      <c r="C59" s="87"/>
      <c r="D59" s="89">
        <f t="shared" si="39"/>
        <v>43008</v>
      </c>
      <c r="E59" s="87" t="str">
        <f t="shared" si="40"/>
        <v>NW</v>
      </c>
      <c r="F59" s="87" t="str">
        <f t="shared" si="38"/>
        <v>North West</v>
      </c>
      <c r="G59" s="85">
        <f t="shared" si="41"/>
        <v>7800</v>
      </c>
      <c r="H59" s="108">
        <f t="shared" si="41"/>
        <v>831</v>
      </c>
      <c r="I59" s="131">
        <f t="shared" si="41"/>
        <v>619</v>
      </c>
      <c r="J59" s="85">
        <f t="shared" si="41"/>
        <v>120</v>
      </c>
      <c r="K59" s="85">
        <f t="shared" si="41"/>
        <v>34</v>
      </c>
      <c r="L59" s="85">
        <f t="shared" si="41"/>
        <v>14</v>
      </c>
      <c r="M59" s="85">
        <f t="shared" si="41"/>
        <v>31</v>
      </c>
      <c r="N59" s="108">
        <f t="shared" si="41"/>
        <v>13</v>
      </c>
      <c r="O59" s="109">
        <f t="shared" si="41"/>
        <v>691</v>
      </c>
      <c r="P59" s="85">
        <f t="shared" si="41"/>
        <v>55</v>
      </c>
      <c r="Q59" s="85">
        <f t="shared" si="42"/>
        <v>47</v>
      </c>
      <c r="R59" s="108">
        <f t="shared" si="42"/>
        <v>38</v>
      </c>
      <c r="S59" s="109">
        <f t="shared" si="42"/>
        <v>255</v>
      </c>
      <c r="T59" s="85">
        <f t="shared" si="42"/>
        <v>419</v>
      </c>
      <c r="U59" s="85">
        <f t="shared" si="42"/>
        <v>88</v>
      </c>
      <c r="V59" s="85">
        <f t="shared" si="42"/>
        <v>29</v>
      </c>
      <c r="W59" s="108">
        <f t="shared" si="42"/>
        <v>40</v>
      </c>
      <c r="X59" s="109">
        <f t="shared" si="42"/>
        <v>137</v>
      </c>
      <c r="Y59" s="85">
        <f t="shared" si="42"/>
        <v>246</v>
      </c>
      <c r="Z59" s="85">
        <f t="shared" si="42"/>
        <v>249</v>
      </c>
      <c r="AA59" s="85">
        <f t="shared" si="43"/>
        <v>97</v>
      </c>
      <c r="AB59" s="85">
        <f t="shared" si="43"/>
        <v>63</v>
      </c>
      <c r="AC59" s="108">
        <f t="shared" si="43"/>
        <v>39</v>
      </c>
      <c r="AD59" s="109">
        <f t="shared" si="43"/>
        <v>580</v>
      </c>
      <c r="AE59" s="85">
        <f t="shared" si="43"/>
        <v>150</v>
      </c>
      <c r="AF59" s="85">
        <f t="shared" si="43"/>
        <v>37</v>
      </c>
      <c r="AG59" s="85">
        <f t="shared" si="43"/>
        <v>28</v>
      </c>
      <c r="AH59" s="85">
        <f t="shared" si="43"/>
        <v>36</v>
      </c>
      <c r="AI59" s="85">
        <f t="shared" si="43"/>
        <v>0</v>
      </c>
      <c r="AJ59" s="75"/>
      <c r="AK59" s="76" t="s">
        <v>337</v>
      </c>
      <c r="AL59" s="76" t="s">
        <v>329</v>
      </c>
      <c r="AM59" s="76" t="s">
        <v>527</v>
      </c>
      <c r="AN59" s="76" t="s">
        <v>346</v>
      </c>
    </row>
    <row r="60" spans="1:40" x14ac:dyDescent="0.2">
      <c r="A60" s="81" t="str">
        <f t="shared" si="0"/>
        <v>NW43190</v>
      </c>
      <c r="B60" s="87"/>
      <c r="C60" s="87"/>
      <c r="D60" s="89">
        <f t="shared" si="39"/>
        <v>43190</v>
      </c>
      <c r="E60" s="87" t="str">
        <f t="shared" si="40"/>
        <v>NW</v>
      </c>
      <c r="F60" s="87" t="str">
        <f t="shared" si="38"/>
        <v>North West</v>
      </c>
      <c r="G60" s="85">
        <f t="shared" si="41"/>
        <v>162</v>
      </c>
      <c r="H60" s="108">
        <f t="shared" si="41"/>
        <v>162</v>
      </c>
      <c r="I60" s="131">
        <f t="shared" si="41"/>
        <v>122</v>
      </c>
      <c r="J60" s="85">
        <f t="shared" si="41"/>
        <v>25</v>
      </c>
      <c r="K60" s="85">
        <f t="shared" si="41"/>
        <v>9</v>
      </c>
      <c r="L60" s="85">
        <f t="shared" si="41"/>
        <v>1</v>
      </c>
      <c r="M60" s="85">
        <f t="shared" si="41"/>
        <v>4</v>
      </c>
      <c r="N60" s="108">
        <f t="shared" si="41"/>
        <v>1</v>
      </c>
      <c r="O60" s="109">
        <f t="shared" si="41"/>
        <v>143</v>
      </c>
      <c r="P60" s="85">
        <f t="shared" si="41"/>
        <v>9</v>
      </c>
      <c r="Q60" s="85">
        <f t="shared" si="42"/>
        <v>7</v>
      </c>
      <c r="R60" s="108">
        <f t="shared" si="42"/>
        <v>3</v>
      </c>
      <c r="S60" s="109">
        <f t="shared" si="42"/>
        <v>42</v>
      </c>
      <c r="T60" s="85">
        <f t="shared" si="42"/>
        <v>89</v>
      </c>
      <c r="U60" s="85">
        <f t="shared" si="42"/>
        <v>17</v>
      </c>
      <c r="V60" s="85">
        <f t="shared" si="42"/>
        <v>7</v>
      </c>
      <c r="W60" s="108">
        <f t="shared" si="42"/>
        <v>7</v>
      </c>
      <c r="X60" s="109">
        <f t="shared" si="42"/>
        <v>23</v>
      </c>
      <c r="Y60" s="85">
        <f t="shared" si="42"/>
        <v>33</v>
      </c>
      <c r="Z60" s="85">
        <f t="shared" si="42"/>
        <v>28</v>
      </c>
      <c r="AA60" s="85">
        <f t="shared" si="43"/>
        <v>39</v>
      </c>
      <c r="AB60" s="85">
        <f t="shared" si="43"/>
        <v>38</v>
      </c>
      <c r="AC60" s="108">
        <f t="shared" si="43"/>
        <v>1</v>
      </c>
      <c r="AD60" s="109">
        <f t="shared" si="43"/>
        <v>119</v>
      </c>
      <c r="AE60" s="85">
        <f t="shared" si="43"/>
        <v>26</v>
      </c>
      <c r="AF60" s="85">
        <f t="shared" si="43"/>
        <v>10</v>
      </c>
      <c r="AG60" s="85">
        <f t="shared" si="43"/>
        <v>3</v>
      </c>
      <c r="AH60" s="85">
        <f t="shared" si="43"/>
        <v>4</v>
      </c>
      <c r="AI60" s="85">
        <f t="shared" si="43"/>
        <v>0</v>
      </c>
      <c r="AJ60" s="75"/>
      <c r="AK60" s="76" t="s">
        <v>219</v>
      </c>
      <c r="AL60" s="76" t="s">
        <v>218</v>
      </c>
      <c r="AM60" s="76" t="s">
        <v>527</v>
      </c>
      <c r="AN60" s="76" t="s">
        <v>346</v>
      </c>
    </row>
    <row r="61" spans="1:40" x14ac:dyDescent="0.2">
      <c r="A61" s="81" t="str">
        <f t="shared" si="0"/>
        <v>NW43373</v>
      </c>
      <c r="B61" s="87"/>
      <c r="C61" s="87"/>
      <c r="D61" s="89">
        <f t="shared" si="39"/>
        <v>43373</v>
      </c>
      <c r="E61" s="87" t="str">
        <f t="shared" si="40"/>
        <v>NW</v>
      </c>
      <c r="F61" s="87" t="str">
        <f t="shared" si="38"/>
        <v>North West</v>
      </c>
      <c r="G61" s="85">
        <f t="shared" si="41"/>
        <v>7800</v>
      </c>
      <c r="H61" s="108">
        <f t="shared" si="41"/>
        <v>1232</v>
      </c>
      <c r="I61" s="131">
        <f t="shared" si="41"/>
        <v>916</v>
      </c>
      <c r="J61" s="85">
        <f t="shared" si="41"/>
        <v>196</v>
      </c>
      <c r="K61" s="85">
        <f t="shared" si="41"/>
        <v>40</v>
      </c>
      <c r="L61" s="85">
        <f t="shared" si="41"/>
        <v>30</v>
      </c>
      <c r="M61" s="85">
        <f t="shared" si="41"/>
        <v>36</v>
      </c>
      <c r="N61" s="108">
        <f t="shared" si="41"/>
        <v>14</v>
      </c>
      <c r="O61" s="109">
        <f t="shared" si="41"/>
        <v>1061</v>
      </c>
      <c r="P61" s="85">
        <f t="shared" si="41"/>
        <v>67</v>
      </c>
      <c r="Q61" s="85">
        <f t="shared" si="42"/>
        <v>76</v>
      </c>
      <c r="R61" s="108">
        <f t="shared" si="42"/>
        <v>28</v>
      </c>
      <c r="S61" s="109">
        <f t="shared" si="42"/>
        <v>384</v>
      </c>
      <c r="T61" s="85">
        <f t="shared" si="42"/>
        <v>657</v>
      </c>
      <c r="U61" s="85">
        <f t="shared" si="42"/>
        <v>121</v>
      </c>
      <c r="V61" s="85">
        <f t="shared" si="42"/>
        <v>35</v>
      </c>
      <c r="W61" s="108">
        <f t="shared" si="42"/>
        <v>35</v>
      </c>
      <c r="X61" s="109">
        <f t="shared" si="42"/>
        <v>181</v>
      </c>
      <c r="Y61" s="85">
        <f t="shared" si="42"/>
        <v>354</v>
      </c>
      <c r="Z61" s="85">
        <f t="shared" si="42"/>
        <v>451</v>
      </c>
      <c r="AA61" s="85">
        <f t="shared" si="43"/>
        <v>183</v>
      </c>
      <c r="AB61" s="85">
        <f t="shared" si="43"/>
        <v>39</v>
      </c>
      <c r="AC61" s="108">
        <f t="shared" si="43"/>
        <v>24</v>
      </c>
      <c r="AD61" s="109">
        <f t="shared" si="43"/>
        <v>863</v>
      </c>
      <c r="AE61" s="85">
        <f t="shared" si="43"/>
        <v>243</v>
      </c>
      <c r="AF61" s="85">
        <f t="shared" si="43"/>
        <v>47</v>
      </c>
      <c r="AG61" s="85">
        <f t="shared" si="43"/>
        <v>47</v>
      </c>
      <c r="AH61" s="85">
        <f t="shared" si="43"/>
        <v>32</v>
      </c>
      <c r="AI61" s="85">
        <f t="shared" si="43"/>
        <v>0</v>
      </c>
      <c r="AJ61" s="75"/>
      <c r="AK61" s="76" t="s">
        <v>664</v>
      </c>
      <c r="AL61" s="76" t="s">
        <v>663</v>
      </c>
      <c r="AM61" s="76" t="s">
        <v>4</v>
      </c>
      <c r="AN61" s="76" t="s">
        <v>352</v>
      </c>
    </row>
    <row r="62" spans="1:40" x14ac:dyDescent="0.2">
      <c r="A62" s="81" t="str">
        <f t="shared" si="0"/>
        <v>NW43555</v>
      </c>
      <c r="B62" s="87"/>
      <c r="C62" s="87"/>
      <c r="D62" s="89">
        <f t="shared" si="39"/>
        <v>43555</v>
      </c>
      <c r="E62" s="87" t="str">
        <f t="shared" si="40"/>
        <v>NW</v>
      </c>
      <c r="F62" s="87" t="str">
        <f t="shared" si="38"/>
        <v>North West</v>
      </c>
      <c r="G62" s="85">
        <f t="shared" si="41"/>
        <v>7800</v>
      </c>
      <c r="H62" s="108">
        <f t="shared" si="41"/>
        <v>1254</v>
      </c>
      <c r="I62" s="131">
        <f t="shared" si="41"/>
        <v>942</v>
      </c>
      <c r="J62" s="85">
        <f t="shared" si="41"/>
        <v>188</v>
      </c>
      <c r="K62" s="85">
        <f t="shared" si="41"/>
        <v>40</v>
      </c>
      <c r="L62" s="85">
        <f t="shared" si="41"/>
        <v>34</v>
      </c>
      <c r="M62" s="85">
        <f t="shared" si="41"/>
        <v>34</v>
      </c>
      <c r="N62" s="108">
        <f t="shared" si="41"/>
        <v>16</v>
      </c>
      <c r="O62" s="109">
        <f t="shared" si="41"/>
        <v>1080</v>
      </c>
      <c r="P62" s="85">
        <f t="shared" si="41"/>
        <v>74</v>
      </c>
      <c r="Q62" s="85">
        <f t="shared" si="42"/>
        <v>53</v>
      </c>
      <c r="R62" s="108">
        <f t="shared" si="42"/>
        <v>47</v>
      </c>
      <c r="S62" s="109">
        <f t="shared" si="42"/>
        <v>332</v>
      </c>
      <c r="T62" s="85">
        <f t="shared" si="42"/>
        <v>667</v>
      </c>
      <c r="U62" s="85">
        <f t="shared" si="42"/>
        <v>157</v>
      </c>
      <c r="V62" s="85">
        <f t="shared" si="42"/>
        <v>52</v>
      </c>
      <c r="W62" s="108">
        <f t="shared" si="42"/>
        <v>46</v>
      </c>
      <c r="X62" s="109">
        <f t="shared" si="42"/>
        <v>203</v>
      </c>
      <c r="Y62" s="85">
        <f t="shared" si="42"/>
        <v>364</v>
      </c>
      <c r="Z62" s="85">
        <f t="shared" si="42"/>
        <v>264</v>
      </c>
      <c r="AA62" s="85">
        <f t="shared" si="43"/>
        <v>288</v>
      </c>
      <c r="AB62" s="85">
        <f t="shared" si="43"/>
        <v>111</v>
      </c>
      <c r="AC62" s="108">
        <f t="shared" si="43"/>
        <v>24</v>
      </c>
      <c r="AD62" s="109">
        <f t="shared" si="43"/>
        <v>852</v>
      </c>
      <c r="AE62" s="85">
        <f t="shared" si="43"/>
        <v>268</v>
      </c>
      <c r="AF62" s="85">
        <f t="shared" si="43"/>
        <v>58</v>
      </c>
      <c r="AG62" s="85">
        <f t="shared" si="43"/>
        <v>39</v>
      </c>
      <c r="AH62" s="85">
        <f t="shared" si="43"/>
        <v>37</v>
      </c>
      <c r="AI62" s="85">
        <f t="shared" si="43"/>
        <v>0</v>
      </c>
      <c r="AJ62" s="75"/>
      <c r="AK62" s="76" t="s">
        <v>95</v>
      </c>
      <c r="AL62" s="76" t="s">
        <v>94</v>
      </c>
      <c r="AM62" s="76" t="s">
        <v>528</v>
      </c>
      <c r="AN62" s="76" t="s">
        <v>308</v>
      </c>
    </row>
    <row r="63" spans="1:40" x14ac:dyDescent="0.2">
      <c r="A63" s="81" t="str">
        <f>CONCATENATE(E63,D63)</f>
        <v>NW43738</v>
      </c>
      <c r="B63" s="87"/>
      <c r="C63" s="87"/>
      <c r="D63" s="89">
        <f t="shared" si="39"/>
        <v>43738</v>
      </c>
      <c r="E63" s="87" t="str">
        <f t="shared" si="40"/>
        <v>NW</v>
      </c>
      <c r="F63" s="87" t="str">
        <f t="shared" si="38"/>
        <v>North West</v>
      </c>
      <c r="G63" s="85">
        <f t="shared" si="41"/>
        <v>7800</v>
      </c>
      <c r="H63" s="108">
        <f t="shared" si="41"/>
        <v>1295</v>
      </c>
      <c r="I63" s="131">
        <f t="shared" si="41"/>
        <v>1024</v>
      </c>
      <c r="J63" s="85">
        <f t="shared" si="41"/>
        <v>159</v>
      </c>
      <c r="K63" s="85">
        <f t="shared" si="41"/>
        <v>36</v>
      </c>
      <c r="L63" s="85">
        <f t="shared" si="41"/>
        <v>25</v>
      </c>
      <c r="M63" s="85">
        <f t="shared" si="41"/>
        <v>33</v>
      </c>
      <c r="N63" s="108">
        <f t="shared" si="41"/>
        <v>18</v>
      </c>
      <c r="O63" s="109">
        <f t="shared" si="41"/>
        <v>1138</v>
      </c>
      <c r="P63" s="85">
        <f t="shared" si="41"/>
        <v>64</v>
      </c>
      <c r="Q63" s="85">
        <f t="shared" si="42"/>
        <v>54</v>
      </c>
      <c r="R63" s="108">
        <f t="shared" si="42"/>
        <v>39</v>
      </c>
      <c r="S63" s="109">
        <f t="shared" si="42"/>
        <v>410</v>
      </c>
      <c r="T63" s="85">
        <f t="shared" si="42"/>
        <v>663</v>
      </c>
      <c r="U63" s="85">
        <f t="shared" si="42"/>
        <v>136</v>
      </c>
      <c r="V63" s="85">
        <f t="shared" si="42"/>
        <v>40</v>
      </c>
      <c r="W63" s="108">
        <f t="shared" si="42"/>
        <v>46</v>
      </c>
      <c r="X63" s="109">
        <f t="shared" si="42"/>
        <v>195</v>
      </c>
      <c r="Y63" s="85">
        <f t="shared" si="42"/>
        <v>364</v>
      </c>
      <c r="Z63" s="85">
        <f t="shared" si="42"/>
        <v>271</v>
      </c>
      <c r="AA63" s="85">
        <f t="shared" si="43"/>
        <v>290</v>
      </c>
      <c r="AB63" s="85">
        <f t="shared" si="43"/>
        <v>151</v>
      </c>
      <c r="AC63" s="108">
        <f t="shared" si="43"/>
        <v>24</v>
      </c>
      <c r="AD63" s="109">
        <f t="shared" si="43"/>
        <v>923</v>
      </c>
      <c r="AE63" s="85">
        <f t="shared" si="43"/>
        <v>242</v>
      </c>
      <c r="AF63" s="85">
        <f t="shared" si="43"/>
        <v>52</v>
      </c>
      <c r="AG63" s="85">
        <f t="shared" si="43"/>
        <v>40</v>
      </c>
      <c r="AH63" s="85">
        <f t="shared" si="43"/>
        <v>38</v>
      </c>
      <c r="AI63" s="85">
        <f t="shared" si="43"/>
        <v>0</v>
      </c>
      <c r="AJ63" s="75"/>
      <c r="AK63" s="76" t="s">
        <v>29</v>
      </c>
      <c r="AL63" s="76" t="s">
        <v>28</v>
      </c>
      <c r="AM63" s="76" t="s">
        <v>528</v>
      </c>
      <c r="AN63" s="76" t="s">
        <v>308</v>
      </c>
    </row>
    <row r="64" spans="1:40" x14ac:dyDescent="0.2">
      <c r="A64" s="81" t="str">
        <f>CONCATENATE(E64,D64)</f>
        <v>NW43921</v>
      </c>
      <c r="B64" s="87"/>
      <c r="C64" s="87"/>
      <c r="D64" s="89">
        <f t="shared" si="39"/>
        <v>43921</v>
      </c>
      <c r="E64" s="87" t="str">
        <f t="shared" si="40"/>
        <v>NW</v>
      </c>
      <c r="F64" s="87" t="str">
        <f t="shared" si="38"/>
        <v>North West</v>
      </c>
      <c r="G64" s="85">
        <f t="shared" si="41"/>
        <v>7800</v>
      </c>
      <c r="H64" s="108">
        <f t="shared" si="41"/>
        <v>1348</v>
      </c>
      <c r="I64" s="131">
        <f t="shared" si="41"/>
        <v>1047</v>
      </c>
      <c r="J64" s="85">
        <f t="shared" si="41"/>
        <v>207</v>
      </c>
      <c r="K64" s="85">
        <f t="shared" si="41"/>
        <v>41</v>
      </c>
      <c r="L64" s="85">
        <f t="shared" si="41"/>
        <v>24</v>
      </c>
      <c r="M64" s="85">
        <f t="shared" si="41"/>
        <v>26</v>
      </c>
      <c r="N64" s="108">
        <f t="shared" si="41"/>
        <v>3</v>
      </c>
      <c r="O64" s="109">
        <f t="shared" si="41"/>
        <v>1198</v>
      </c>
      <c r="P64" s="85">
        <f t="shared" si="41"/>
        <v>73</v>
      </c>
      <c r="Q64" s="85">
        <f t="shared" si="42"/>
        <v>43</v>
      </c>
      <c r="R64" s="108">
        <f t="shared" si="42"/>
        <v>34</v>
      </c>
      <c r="S64" s="109">
        <f t="shared" si="42"/>
        <v>406</v>
      </c>
      <c r="T64" s="85">
        <f t="shared" si="42"/>
        <v>703</v>
      </c>
      <c r="U64" s="85">
        <f t="shared" si="42"/>
        <v>158</v>
      </c>
      <c r="V64" s="85">
        <f t="shared" si="42"/>
        <v>56</v>
      </c>
      <c r="W64" s="108">
        <f t="shared" si="42"/>
        <v>25</v>
      </c>
      <c r="X64" s="109">
        <f t="shared" si="42"/>
        <v>195</v>
      </c>
      <c r="Y64" s="85">
        <f t="shared" si="42"/>
        <v>402</v>
      </c>
      <c r="Z64" s="85">
        <f t="shared" si="42"/>
        <v>313</v>
      </c>
      <c r="AA64" s="85">
        <f t="shared" si="43"/>
        <v>225</v>
      </c>
      <c r="AB64" s="85">
        <f t="shared" si="43"/>
        <v>199</v>
      </c>
      <c r="AC64" s="108">
        <f t="shared" si="43"/>
        <v>14</v>
      </c>
      <c r="AD64" s="109">
        <f t="shared" si="43"/>
        <v>966</v>
      </c>
      <c r="AE64" s="85">
        <f t="shared" si="43"/>
        <v>268</v>
      </c>
      <c r="AF64" s="85">
        <f t="shared" si="43"/>
        <v>53</v>
      </c>
      <c r="AG64" s="85">
        <f t="shared" si="43"/>
        <v>32</v>
      </c>
      <c r="AH64" s="85">
        <f t="shared" si="43"/>
        <v>29</v>
      </c>
      <c r="AI64" s="85">
        <f t="shared" si="43"/>
        <v>0</v>
      </c>
      <c r="AJ64" s="75"/>
      <c r="AK64" s="76" t="s">
        <v>116</v>
      </c>
      <c r="AL64" s="76" t="s">
        <v>115</v>
      </c>
      <c r="AM64" s="76" t="s">
        <v>4</v>
      </c>
      <c r="AN64" s="76" t="s">
        <v>350</v>
      </c>
    </row>
    <row r="65" spans="1:40" x14ac:dyDescent="0.2">
      <c r="A65" s="81" t="str">
        <f>CONCATENATE(E65,D65)</f>
        <v>NW44104</v>
      </c>
      <c r="B65" s="87"/>
      <c r="C65" s="87"/>
      <c r="D65" s="89">
        <f t="shared" si="39"/>
        <v>44104</v>
      </c>
      <c r="E65" s="87" t="str">
        <f t="shared" si="40"/>
        <v>NW</v>
      </c>
      <c r="F65" s="87" t="str">
        <f t="shared" si="38"/>
        <v>North West</v>
      </c>
      <c r="G65" s="85">
        <f t="shared" si="41"/>
        <v>7800</v>
      </c>
      <c r="H65" s="108">
        <f t="shared" si="41"/>
        <v>1591</v>
      </c>
      <c r="I65" s="131">
        <f t="shared" si="41"/>
        <v>1273</v>
      </c>
      <c r="J65" s="85">
        <f t="shared" si="41"/>
        <v>238</v>
      </c>
      <c r="K65" s="85">
        <f t="shared" si="41"/>
        <v>36</v>
      </c>
      <c r="L65" s="85">
        <f t="shared" si="41"/>
        <v>13</v>
      </c>
      <c r="M65" s="85">
        <f t="shared" si="41"/>
        <v>18</v>
      </c>
      <c r="N65" s="108">
        <f t="shared" si="41"/>
        <v>13</v>
      </c>
      <c r="O65" s="109">
        <f t="shared" si="41"/>
        <v>1460</v>
      </c>
      <c r="P65" s="85">
        <f t="shared" si="41"/>
        <v>60</v>
      </c>
      <c r="Q65" s="85">
        <f t="shared" si="42"/>
        <v>33</v>
      </c>
      <c r="R65" s="108">
        <f t="shared" si="42"/>
        <v>38</v>
      </c>
      <c r="S65" s="109">
        <f t="shared" si="42"/>
        <v>431</v>
      </c>
      <c r="T65" s="85">
        <f t="shared" si="42"/>
        <v>860</v>
      </c>
      <c r="U65" s="85">
        <f t="shared" si="42"/>
        <v>206</v>
      </c>
      <c r="V65" s="85">
        <f t="shared" si="42"/>
        <v>52</v>
      </c>
      <c r="W65" s="108">
        <f t="shared" si="42"/>
        <v>42</v>
      </c>
      <c r="X65" s="109">
        <f t="shared" si="42"/>
        <v>231</v>
      </c>
      <c r="Y65" s="85">
        <f t="shared" si="42"/>
        <v>409</v>
      </c>
      <c r="Z65" s="85">
        <f t="shared" si="42"/>
        <v>463</v>
      </c>
      <c r="AA65" s="85">
        <f t="shared" si="43"/>
        <v>244</v>
      </c>
      <c r="AB65" s="85">
        <f t="shared" si="43"/>
        <v>234</v>
      </c>
      <c r="AC65" s="108">
        <f t="shared" si="43"/>
        <v>10</v>
      </c>
      <c r="AD65" s="109">
        <f t="shared" si="43"/>
        <v>1154</v>
      </c>
      <c r="AE65" s="85">
        <f t="shared" si="43"/>
        <v>335</v>
      </c>
      <c r="AF65" s="85">
        <f t="shared" si="43"/>
        <v>50</v>
      </c>
      <c r="AG65" s="85">
        <f t="shared" si="43"/>
        <v>22</v>
      </c>
      <c r="AH65" s="85">
        <f t="shared" si="43"/>
        <v>30</v>
      </c>
      <c r="AI65" s="85">
        <f t="shared" si="43"/>
        <v>0</v>
      </c>
      <c r="AJ65" s="75"/>
      <c r="AK65" s="76" t="s">
        <v>112</v>
      </c>
      <c r="AL65" s="76" t="s">
        <v>111</v>
      </c>
      <c r="AM65" s="76" t="s">
        <v>4</v>
      </c>
      <c r="AN65" s="76" t="s">
        <v>657</v>
      </c>
    </row>
    <row r="66" spans="1:40" x14ac:dyDescent="0.2">
      <c r="A66" s="81" t="str">
        <f>CONCATENATE(E66,D66)</f>
        <v>NW44286</v>
      </c>
      <c r="B66" s="87"/>
      <c r="C66" s="87"/>
      <c r="D66" s="89">
        <f t="shared" si="39"/>
        <v>44286</v>
      </c>
      <c r="E66" s="87" t="str">
        <f t="shared" si="40"/>
        <v>NW</v>
      </c>
      <c r="F66" s="87" t="str">
        <f t="shared" si="38"/>
        <v>North West</v>
      </c>
      <c r="G66" s="85">
        <f t="shared" ref="G66:P67" si="44">SUMIFS(G$179:G$1011,$D$179:$D$1011,$D66,$B$179:$B$1011,$E66)</f>
        <v>7800</v>
      </c>
      <c r="H66" s="108">
        <f t="shared" si="44"/>
        <v>1254</v>
      </c>
      <c r="I66" s="131">
        <f t="shared" si="44"/>
        <v>985</v>
      </c>
      <c r="J66" s="85">
        <f t="shared" si="44"/>
        <v>185</v>
      </c>
      <c r="K66" s="85">
        <f t="shared" si="44"/>
        <v>26</v>
      </c>
      <c r="L66" s="85">
        <f t="shared" si="44"/>
        <v>24</v>
      </c>
      <c r="M66" s="85">
        <f t="shared" si="44"/>
        <v>18</v>
      </c>
      <c r="N66" s="108">
        <f t="shared" si="44"/>
        <v>16</v>
      </c>
      <c r="O66" s="109">
        <f t="shared" si="44"/>
        <v>1111</v>
      </c>
      <c r="P66" s="85">
        <f t="shared" si="44"/>
        <v>66</v>
      </c>
      <c r="Q66" s="85">
        <f t="shared" ref="Q66:Z67" si="45">SUMIFS(Q$179:Q$1011,$D$179:$D$1011,$D66,$B$179:$B$1011,$E66)</f>
        <v>45</v>
      </c>
      <c r="R66" s="108">
        <f t="shared" si="45"/>
        <v>32</v>
      </c>
      <c r="S66" s="109">
        <f t="shared" si="45"/>
        <v>329</v>
      </c>
      <c r="T66" s="85">
        <f t="shared" si="45"/>
        <v>638</v>
      </c>
      <c r="U66" s="85">
        <f t="shared" si="45"/>
        <v>193</v>
      </c>
      <c r="V66" s="85">
        <f t="shared" si="45"/>
        <v>53</v>
      </c>
      <c r="W66" s="108">
        <f t="shared" si="45"/>
        <v>41</v>
      </c>
      <c r="X66" s="109">
        <f t="shared" si="45"/>
        <v>230</v>
      </c>
      <c r="Y66" s="85">
        <f t="shared" si="45"/>
        <v>299</v>
      </c>
      <c r="Z66" s="85">
        <f t="shared" si="45"/>
        <v>246</v>
      </c>
      <c r="AA66" s="85">
        <f t="shared" ref="AA66:AI67" si="46">SUMIFS(AA$179:AA$1011,$D$179:$D$1011,$D66,$B$179:$B$1011,$E66)</f>
        <v>331</v>
      </c>
      <c r="AB66" s="85">
        <f t="shared" si="46"/>
        <v>142</v>
      </c>
      <c r="AC66" s="108">
        <f t="shared" si="46"/>
        <v>6</v>
      </c>
      <c r="AD66" s="109">
        <f t="shared" si="46"/>
        <v>920</v>
      </c>
      <c r="AE66" s="85">
        <f t="shared" si="46"/>
        <v>236</v>
      </c>
      <c r="AF66" s="85">
        <f t="shared" si="46"/>
        <v>50</v>
      </c>
      <c r="AG66" s="85">
        <f t="shared" si="46"/>
        <v>17</v>
      </c>
      <c r="AH66" s="85">
        <f t="shared" si="46"/>
        <v>31</v>
      </c>
      <c r="AI66" s="85">
        <f t="shared" si="46"/>
        <v>0</v>
      </c>
      <c r="AJ66" s="75"/>
      <c r="AK66" s="76" t="s">
        <v>53</v>
      </c>
      <c r="AL66" s="76" t="s">
        <v>52</v>
      </c>
      <c r="AM66" s="76" t="s">
        <v>515</v>
      </c>
      <c r="AN66" s="76" t="s">
        <v>354</v>
      </c>
    </row>
    <row r="67" spans="1:40" x14ac:dyDescent="0.2">
      <c r="A67" s="81" t="str">
        <f>CONCATENATE(E67,D67)</f>
        <v>NW44469</v>
      </c>
      <c r="B67" s="87"/>
      <c r="C67" s="87"/>
      <c r="D67" s="89">
        <f t="shared" si="39"/>
        <v>44469</v>
      </c>
      <c r="E67" s="87" t="str">
        <f t="shared" si="40"/>
        <v>NW</v>
      </c>
      <c r="F67" s="87" t="str">
        <f t="shared" si="38"/>
        <v>North West</v>
      </c>
      <c r="G67" s="85">
        <f t="shared" si="44"/>
        <v>7800</v>
      </c>
      <c r="H67" s="108">
        <f t="shared" si="44"/>
        <v>1074</v>
      </c>
      <c r="I67" s="131">
        <f t="shared" si="44"/>
        <v>805</v>
      </c>
      <c r="J67" s="85">
        <f t="shared" si="44"/>
        <v>169</v>
      </c>
      <c r="K67" s="85">
        <f t="shared" si="44"/>
        <v>49</v>
      </c>
      <c r="L67" s="85">
        <f t="shared" si="44"/>
        <v>19</v>
      </c>
      <c r="M67" s="85">
        <f t="shared" si="44"/>
        <v>21</v>
      </c>
      <c r="N67" s="108">
        <f t="shared" si="44"/>
        <v>11</v>
      </c>
      <c r="O67" s="109">
        <f t="shared" si="44"/>
        <v>0</v>
      </c>
      <c r="P67" s="85">
        <f t="shared" si="44"/>
        <v>0</v>
      </c>
      <c r="Q67" s="85">
        <f t="shared" si="45"/>
        <v>0</v>
      </c>
      <c r="R67" s="108">
        <f t="shared" si="45"/>
        <v>0</v>
      </c>
      <c r="S67" s="109">
        <f t="shared" si="45"/>
        <v>0</v>
      </c>
      <c r="T67" s="85">
        <f t="shared" si="45"/>
        <v>0</v>
      </c>
      <c r="U67" s="85">
        <f t="shared" si="45"/>
        <v>0</v>
      </c>
      <c r="V67" s="85">
        <f t="shared" si="45"/>
        <v>0</v>
      </c>
      <c r="W67" s="108">
        <f t="shared" si="45"/>
        <v>0</v>
      </c>
      <c r="X67" s="109">
        <f t="shared" si="45"/>
        <v>155</v>
      </c>
      <c r="Y67" s="85">
        <f t="shared" si="45"/>
        <v>301</v>
      </c>
      <c r="Z67" s="85">
        <f t="shared" si="45"/>
        <v>394</v>
      </c>
      <c r="AA67" s="85">
        <f t="shared" si="46"/>
        <v>164</v>
      </c>
      <c r="AB67" s="85">
        <f t="shared" si="46"/>
        <v>42</v>
      </c>
      <c r="AC67" s="108">
        <f t="shared" si="46"/>
        <v>18</v>
      </c>
      <c r="AD67" s="109">
        <f t="shared" si="46"/>
        <v>0</v>
      </c>
      <c r="AE67" s="85">
        <f t="shared" si="46"/>
        <v>0</v>
      </c>
      <c r="AF67" s="85">
        <f t="shared" si="46"/>
        <v>0</v>
      </c>
      <c r="AG67" s="85">
        <f t="shared" si="46"/>
        <v>0</v>
      </c>
      <c r="AH67" s="85">
        <f t="shared" si="46"/>
        <v>0</v>
      </c>
      <c r="AI67" s="85">
        <f t="shared" si="46"/>
        <v>0</v>
      </c>
      <c r="AJ67" s="75"/>
      <c r="AK67" s="76"/>
      <c r="AL67" s="76"/>
      <c r="AM67" s="76"/>
      <c r="AN67" s="76"/>
    </row>
    <row r="68" spans="1:40" x14ac:dyDescent="0.2">
      <c r="A68" s="81" t="str">
        <f t="shared" si="0"/>
        <v/>
      </c>
      <c r="B68" s="87"/>
      <c r="C68" s="87"/>
      <c r="D68" s="34"/>
      <c r="E68" s="33"/>
      <c r="F68" s="33"/>
      <c r="G68" s="86"/>
      <c r="H68" s="110"/>
      <c r="I68" s="132"/>
      <c r="J68" s="86"/>
      <c r="K68" s="86"/>
      <c r="L68" s="86"/>
      <c r="M68" s="86"/>
      <c r="N68" s="110"/>
      <c r="O68" s="111"/>
      <c r="P68" s="86"/>
      <c r="Q68" s="86"/>
      <c r="R68" s="110"/>
      <c r="S68" s="111"/>
      <c r="T68" s="86"/>
      <c r="U68" s="86"/>
      <c r="V68" s="86"/>
      <c r="W68" s="110"/>
      <c r="X68" s="111"/>
      <c r="Y68" s="86"/>
      <c r="Z68" s="86"/>
      <c r="AA68" s="86"/>
      <c r="AB68" s="86"/>
      <c r="AC68" s="110"/>
      <c r="AD68" s="111"/>
      <c r="AE68" s="86"/>
      <c r="AF68" s="86"/>
      <c r="AG68" s="86"/>
      <c r="AH68" s="86"/>
      <c r="AI68" s="86"/>
      <c r="AJ68" s="75"/>
      <c r="AK68" s="76" t="s">
        <v>188</v>
      </c>
      <c r="AL68" s="76" t="s">
        <v>187</v>
      </c>
      <c r="AM68" s="76" t="s">
        <v>514</v>
      </c>
      <c r="AN68" s="76" t="s">
        <v>367</v>
      </c>
    </row>
    <row r="69" spans="1:40" x14ac:dyDescent="0.2">
      <c r="A69" s="81" t="str">
        <f t="shared" si="0"/>
        <v>M40816</v>
      </c>
      <c r="B69" s="87"/>
      <c r="C69" s="87"/>
      <c r="D69" s="70">
        <v>40816</v>
      </c>
      <c r="E69" s="33" t="s">
        <v>528</v>
      </c>
      <c r="F69" s="33" t="s">
        <v>524</v>
      </c>
      <c r="G69" s="85">
        <f t="shared" ref="G69:P78" si="47">SUMIFS(G$179:G$792,$D$179:$D$792,$D69,$B$179:$B$792,$E69)</f>
        <v>0</v>
      </c>
      <c r="H69" s="108">
        <f t="shared" si="47"/>
        <v>1156</v>
      </c>
      <c r="I69" s="131">
        <f t="shared" si="47"/>
        <v>831</v>
      </c>
      <c r="J69" s="85">
        <f t="shared" si="47"/>
        <v>218</v>
      </c>
      <c r="K69" s="85">
        <f t="shared" si="47"/>
        <v>40</v>
      </c>
      <c r="L69" s="85">
        <f t="shared" si="47"/>
        <v>0</v>
      </c>
      <c r="M69" s="85">
        <f t="shared" si="47"/>
        <v>0</v>
      </c>
      <c r="N69" s="108">
        <f t="shared" si="47"/>
        <v>20</v>
      </c>
      <c r="O69" s="109">
        <f t="shared" si="47"/>
        <v>945</v>
      </c>
      <c r="P69" s="85">
        <f t="shared" si="47"/>
        <v>122</v>
      </c>
      <c r="Q69" s="85">
        <f t="shared" ref="Q69:Z78" si="48">SUMIFS(Q$179:Q$792,$D$179:$D$792,$D69,$B$179:$B$792,$E69)</f>
        <v>38</v>
      </c>
      <c r="R69" s="108">
        <f t="shared" si="48"/>
        <v>51</v>
      </c>
      <c r="S69" s="109">
        <f t="shared" si="48"/>
        <v>339</v>
      </c>
      <c r="T69" s="85">
        <f t="shared" si="48"/>
        <v>574</v>
      </c>
      <c r="U69" s="85">
        <f t="shared" si="48"/>
        <v>142</v>
      </c>
      <c r="V69" s="85">
        <f t="shared" si="48"/>
        <v>41</v>
      </c>
      <c r="W69" s="108">
        <f t="shared" si="48"/>
        <v>60</v>
      </c>
      <c r="X69" s="109">
        <f t="shared" si="48"/>
        <v>222</v>
      </c>
      <c r="Y69" s="85">
        <f t="shared" si="48"/>
        <v>218</v>
      </c>
      <c r="Z69" s="85">
        <f t="shared" si="48"/>
        <v>829</v>
      </c>
      <c r="AA69" s="85">
        <f t="shared" ref="AA69:AI78" si="49">SUMIFS(AA$179:AA$792,$D$179:$D$792,$D69,$B$179:$B$792,$E69)</f>
        <v>34</v>
      </c>
      <c r="AB69" s="85">
        <f t="shared" si="49"/>
        <v>22</v>
      </c>
      <c r="AC69" s="108">
        <f t="shared" si="49"/>
        <v>0</v>
      </c>
      <c r="AD69" s="109">
        <f t="shared" si="49"/>
        <v>0</v>
      </c>
      <c r="AE69" s="85">
        <f t="shared" si="49"/>
        <v>0</v>
      </c>
      <c r="AF69" s="85">
        <f t="shared" si="49"/>
        <v>0</v>
      </c>
      <c r="AG69" s="85">
        <f t="shared" si="49"/>
        <v>0</v>
      </c>
      <c r="AH69" s="85">
        <f t="shared" si="49"/>
        <v>0</v>
      </c>
      <c r="AI69" s="85">
        <f t="shared" si="49"/>
        <v>47</v>
      </c>
      <c r="AJ69" s="75"/>
      <c r="AK69" s="76" t="s">
        <v>570</v>
      </c>
      <c r="AL69" s="76" t="s">
        <v>569</v>
      </c>
      <c r="AM69" s="76" t="s">
        <v>514</v>
      </c>
      <c r="AN69" s="76" t="s">
        <v>653</v>
      </c>
    </row>
    <row r="70" spans="1:40" x14ac:dyDescent="0.2">
      <c r="A70" s="81" t="str">
        <f t="shared" si="0"/>
        <v>M40999</v>
      </c>
      <c r="B70" s="87"/>
      <c r="C70" s="87"/>
      <c r="D70" s="89">
        <f>EOMONTH(D69,6)</f>
        <v>40999</v>
      </c>
      <c r="E70" s="87" t="str">
        <f>E69</f>
        <v>M</v>
      </c>
      <c r="F70" s="87" t="str">
        <f t="shared" ref="F70:F89" si="50">F69</f>
        <v>Midlands</v>
      </c>
      <c r="G70" s="85">
        <f t="shared" si="47"/>
        <v>0</v>
      </c>
      <c r="H70" s="108">
        <f t="shared" si="47"/>
        <v>969</v>
      </c>
      <c r="I70" s="131">
        <f t="shared" si="47"/>
        <v>698</v>
      </c>
      <c r="J70" s="85">
        <f t="shared" si="47"/>
        <v>173</v>
      </c>
      <c r="K70" s="85">
        <f t="shared" si="47"/>
        <v>37</v>
      </c>
      <c r="L70" s="85">
        <f t="shared" si="47"/>
        <v>0</v>
      </c>
      <c r="M70" s="85">
        <f t="shared" si="47"/>
        <v>0</v>
      </c>
      <c r="N70" s="108">
        <f t="shared" si="47"/>
        <v>17</v>
      </c>
      <c r="O70" s="109">
        <f t="shared" si="47"/>
        <v>788</v>
      </c>
      <c r="P70" s="85">
        <f t="shared" si="47"/>
        <v>101</v>
      </c>
      <c r="Q70" s="85">
        <f t="shared" si="48"/>
        <v>30</v>
      </c>
      <c r="R70" s="108">
        <f t="shared" si="48"/>
        <v>50</v>
      </c>
      <c r="S70" s="109">
        <f t="shared" si="48"/>
        <v>292</v>
      </c>
      <c r="T70" s="85">
        <f t="shared" si="48"/>
        <v>463</v>
      </c>
      <c r="U70" s="85">
        <f t="shared" si="48"/>
        <v>112</v>
      </c>
      <c r="V70" s="85">
        <f t="shared" si="48"/>
        <v>45</v>
      </c>
      <c r="W70" s="108">
        <f t="shared" si="48"/>
        <v>57</v>
      </c>
      <c r="X70" s="109">
        <f t="shared" si="48"/>
        <v>191</v>
      </c>
      <c r="Y70" s="85">
        <f t="shared" si="48"/>
        <v>199</v>
      </c>
      <c r="Z70" s="85">
        <f t="shared" si="48"/>
        <v>573</v>
      </c>
      <c r="AA70" s="85">
        <f t="shared" si="49"/>
        <v>48</v>
      </c>
      <c r="AB70" s="85">
        <f t="shared" si="49"/>
        <v>22</v>
      </c>
      <c r="AC70" s="108">
        <f t="shared" si="49"/>
        <v>0</v>
      </c>
      <c r="AD70" s="109">
        <f t="shared" si="49"/>
        <v>0</v>
      </c>
      <c r="AE70" s="85">
        <f t="shared" si="49"/>
        <v>0</v>
      </c>
      <c r="AF70" s="85">
        <f t="shared" si="49"/>
        <v>0</v>
      </c>
      <c r="AG70" s="85">
        <f t="shared" si="49"/>
        <v>0</v>
      </c>
      <c r="AH70" s="85">
        <f t="shared" si="49"/>
        <v>0</v>
      </c>
      <c r="AI70" s="85">
        <f t="shared" si="49"/>
        <v>39</v>
      </c>
      <c r="AJ70" s="75"/>
      <c r="AK70" s="76" t="s">
        <v>336</v>
      </c>
      <c r="AL70" s="76" t="s">
        <v>328</v>
      </c>
      <c r="AM70" s="76" t="s">
        <v>515</v>
      </c>
      <c r="AN70" s="76" t="s">
        <v>353</v>
      </c>
    </row>
    <row r="71" spans="1:40" x14ac:dyDescent="0.2">
      <c r="A71" s="81" t="str">
        <f t="shared" si="0"/>
        <v>M41182</v>
      </c>
      <c r="B71" s="87"/>
      <c r="C71" s="87"/>
      <c r="D71" s="89">
        <f t="shared" ref="D71:D89" si="51">EOMONTH(D70,6)</f>
        <v>41182</v>
      </c>
      <c r="E71" s="87" t="str">
        <f t="shared" ref="E71:E89" si="52">E70</f>
        <v>M</v>
      </c>
      <c r="F71" s="87" t="str">
        <f t="shared" si="50"/>
        <v>Midlands</v>
      </c>
      <c r="G71" s="85">
        <f t="shared" si="47"/>
        <v>0</v>
      </c>
      <c r="H71" s="108">
        <f t="shared" si="47"/>
        <v>922</v>
      </c>
      <c r="I71" s="131">
        <f t="shared" si="47"/>
        <v>726</v>
      </c>
      <c r="J71" s="85">
        <f t="shared" si="47"/>
        <v>120</v>
      </c>
      <c r="K71" s="85">
        <f t="shared" si="47"/>
        <v>20</v>
      </c>
      <c r="L71" s="85">
        <f t="shared" si="47"/>
        <v>0</v>
      </c>
      <c r="M71" s="85">
        <f t="shared" si="47"/>
        <v>0</v>
      </c>
      <c r="N71" s="108">
        <f t="shared" si="47"/>
        <v>9</v>
      </c>
      <c r="O71" s="109">
        <f t="shared" si="47"/>
        <v>821</v>
      </c>
      <c r="P71" s="85">
        <f t="shared" si="47"/>
        <v>52</v>
      </c>
      <c r="Q71" s="85">
        <f t="shared" si="48"/>
        <v>17</v>
      </c>
      <c r="R71" s="108">
        <f t="shared" si="48"/>
        <v>32</v>
      </c>
      <c r="S71" s="109">
        <f t="shared" si="48"/>
        <v>283</v>
      </c>
      <c r="T71" s="85">
        <f t="shared" si="48"/>
        <v>437</v>
      </c>
      <c r="U71" s="85">
        <f t="shared" si="48"/>
        <v>140</v>
      </c>
      <c r="V71" s="85">
        <f t="shared" si="48"/>
        <v>35</v>
      </c>
      <c r="W71" s="108">
        <f t="shared" si="48"/>
        <v>27</v>
      </c>
      <c r="X71" s="109">
        <f t="shared" si="48"/>
        <v>99</v>
      </c>
      <c r="Y71" s="85">
        <f t="shared" si="48"/>
        <v>198</v>
      </c>
      <c r="Z71" s="85">
        <f t="shared" si="48"/>
        <v>562</v>
      </c>
      <c r="AA71" s="85">
        <f t="shared" si="49"/>
        <v>61</v>
      </c>
      <c r="AB71" s="85">
        <f t="shared" si="49"/>
        <v>27</v>
      </c>
      <c r="AC71" s="108">
        <f t="shared" si="49"/>
        <v>0</v>
      </c>
      <c r="AD71" s="109">
        <f t="shared" si="49"/>
        <v>0</v>
      </c>
      <c r="AE71" s="85">
        <f t="shared" si="49"/>
        <v>0</v>
      </c>
      <c r="AF71" s="85">
        <f t="shared" si="49"/>
        <v>0</v>
      </c>
      <c r="AG71" s="85">
        <f t="shared" si="49"/>
        <v>0</v>
      </c>
      <c r="AH71" s="85">
        <f t="shared" si="49"/>
        <v>0</v>
      </c>
      <c r="AI71" s="85">
        <f t="shared" si="49"/>
        <v>47</v>
      </c>
      <c r="AJ71" s="75"/>
      <c r="AK71" s="76" t="s">
        <v>299</v>
      </c>
      <c r="AL71" s="76" t="s">
        <v>298</v>
      </c>
      <c r="AM71" s="76" t="s">
        <v>515</v>
      </c>
      <c r="AN71" s="76" t="s">
        <v>353</v>
      </c>
    </row>
    <row r="72" spans="1:40" x14ac:dyDescent="0.2">
      <c r="A72" s="81" t="str">
        <f t="shared" si="0"/>
        <v>M41364</v>
      </c>
      <c r="B72" s="87"/>
      <c r="C72" s="87"/>
      <c r="D72" s="89">
        <f t="shared" si="51"/>
        <v>41364</v>
      </c>
      <c r="E72" s="87" t="str">
        <f t="shared" si="52"/>
        <v>M</v>
      </c>
      <c r="F72" s="87" t="str">
        <f t="shared" si="50"/>
        <v>Midlands</v>
      </c>
      <c r="G72" s="85">
        <f t="shared" si="47"/>
        <v>0</v>
      </c>
      <c r="H72" s="108">
        <f t="shared" si="47"/>
        <v>502</v>
      </c>
      <c r="I72" s="131">
        <f t="shared" si="47"/>
        <v>342</v>
      </c>
      <c r="J72" s="85">
        <f t="shared" si="47"/>
        <v>105</v>
      </c>
      <c r="K72" s="85">
        <f t="shared" si="47"/>
        <v>14</v>
      </c>
      <c r="L72" s="85">
        <f t="shared" si="47"/>
        <v>0</v>
      </c>
      <c r="M72" s="85">
        <f t="shared" si="47"/>
        <v>0</v>
      </c>
      <c r="N72" s="108">
        <f t="shared" si="47"/>
        <v>5</v>
      </c>
      <c r="O72" s="109">
        <f t="shared" si="47"/>
        <v>447</v>
      </c>
      <c r="P72" s="85">
        <f t="shared" si="47"/>
        <v>30</v>
      </c>
      <c r="Q72" s="85">
        <f t="shared" si="48"/>
        <v>12</v>
      </c>
      <c r="R72" s="108">
        <f t="shared" si="48"/>
        <v>13</v>
      </c>
      <c r="S72" s="109">
        <f t="shared" si="48"/>
        <v>135</v>
      </c>
      <c r="T72" s="85">
        <f t="shared" si="48"/>
        <v>257</v>
      </c>
      <c r="U72" s="85">
        <f t="shared" si="48"/>
        <v>79</v>
      </c>
      <c r="V72" s="85">
        <f t="shared" si="48"/>
        <v>23</v>
      </c>
      <c r="W72" s="108">
        <f t="shared" si="48"/>
        <v>8</v>
      </c>
      <c r="X72" s="109">
        <f t="shared" si="48"/>
        <v>65</v>
      </c>
      <c r="Y72" s="85">
        <f t="shared" si="48"/>
        <v>89</v>
      </c>
      <c r="Z72" s="85">
        <f t="shared" si="48"/>
        <v>261</v>
      </c>
      <c r="AA72" s="85">
        <f t="shared" si="49"/>
        <v>63</v>
      </c>
      <c r="AB72" s="85">
        <f t="shared" si="49"/>
        <v>22</v>
      </c>
      <c r="AC72" s="108">
        <f t="shared" si="49"/>
        <v>0</v>
      </c>
      <c r="AD72" s="109">
        <f t="shared" si="49"/>
        <v>0</v>
      </c>
      <c r="AE72" s="85">
        <f t="shared" si="49"/>
        <v>0</v>
      </c>
      <c r="AF72" s="85">
        <f t="shared" si="49"/>
        <v>0</v>
      </c>
      <c r="AG72" s="85">
        <f t="shared" si="49"/>
        <v>0</v>
      </c>
      <c r="AH72" s="85">
        <f t="shared" si="49"/>
        <v>0</v>
      </c>
      <c r="AI72" s="85">
        <f t="shared" si="49"/>
        <v>36</v>
      </c>
      <c r="AJ72" s="75"/>
      <c r="AK72" s="76" t="s">
        <v>118</v>
      </c>
      <c r="AL72" s="76" t="s">
        <v>117</v>
      </c>
      <c r="AM72" s="76" t="s">
        <v>4</v>
      </c>
      <c r="AN72" s="76" t="s">
        <v>352</v>
      </c>
    </row>
    <row r="73" spans="1:40" x14ac:dyDescent="0.2">
      <c r="A73" s="81" t="str">
        <f t="shared" si="0"/>
        <v>M41547</v>
      </c>
      <c r="B73" s="87"/>
      <c r="C73" s="87"/>
      <c r="D73" s="89">
        <f t="shared" si="51"/>
        <v>41547</v>
      </c>
      <c r="E73" s="87" t="str">
        <f t="shared" si="52"/>
        <v>M</v>
      </c>
      <c r="F73" s="87" t="str">
        <f t="shared" si="50"/>
        <v>Midlands</v>
      </c>
      <c r="G73" s="85">
        <f t="shared" si="47"/>
        <v>0</v>
      </c>
      <c r="H73" s="108">
        <f t="shared" si="47"/>
        <v>985</v>
      </c>
      <c r="I73" s="131">
        <f t="shared" si="47"/>
        <v>533</v>
      </c>
      <c r="J73" s="85">
        <f t="shared" si="47"/>
        <v>265</v>
      </c>
      <c r="K73" s="85">
        <f t="shared" si="47"/>
        <v>52</v>
      </c>
      <c r="L73" s="85">
        <f t="shared" si="47"/>
        <v>0</v>
      </c>
      <c r="M73" s="85">
        <f t="shared" si="47"/>
        <v>0</v>
      </c>
      <c r="N73" s="108">
        <f t="shared" si="47"/>
        <v>20</v>
      </c>
      <c r="O73" s="109">
        <f t="shared" si="47"/>
        <v>848</v>
      </c>
      <c r="P73" s="85">
        <f t="shared" si="47"/>
        <v>81</v>
      </c>
      <c r="Q73" s="85">
        <f t="shared" si="48"/>
        <v>31</v>
      </c>
      <c r="R73" s="108">
        <f t="shared" si="48"/>
        <v>25</v>
      </c>
      <c r="S73" s="109">
        <f t="shared" si="48"/>
        <v>295</v>
      </c>
      <c r="T73" s="85">
        <f t="shared" si="48"/>
        <v>481</v>
      </c>
      <c r="U73" s="85">
        <f t="shared" si="48"/>
        <v>133</v>
      </c>
      <c r="V73" s="85">
        <f t="shared" si="48"/>
        <v>41</v>
      </c>
      <c r="W73" s="108">
        <f t="shared" si="48"/>
        <v>35</v>
      </c>
      <c r="X73" s="109">
        <f t="shared" si="48"/>
        <v>78</v>
      </c>
      <c r="Y73" s="85">
        <f t="shared" si="48"/>
        <v>209</v>
      </c>
      <c r="Z73" s="85">
        <f t="shared" si="48"/>
        <v>352</v>
      </c>
      <c r="AA73" s="85">
        <f t="shared" si="49"/>
        <v>226</v>
      </c>
      <c r="AB73" s="85">
        <f t="shared" si="49"/>
        <v>30</v>
      </c>
      <c r="AC73" s="108">
        <f t="shared" si="49"/>
        <v>0</v>
      </c>
      <c r="AD73" s="109">
        <f t="shared" si="49"/>
        <v>0</v>
      </c>
      <c r="AE73" s="85">
        <f t="shared" si="49"/>
        <v>0</v>
      </c>
      <c r="AF73" s="85">
        <f t="shared" si="49"/>
        <v>0</v>
      </c>
      <c r="AG73" s="85">
        <f t="shared" si="49"/>
        <v>0</v>
      </c>
      <c r="AH73" s="85">
        <f t="shared" si="49"/>
        <v>0</v>
      </c>
      <c r="AI73" s="85">
        <f t="shared" si="49"/>
        <v>115</v>
      </c>
      <c r="AJ73" s="75"/>
      <c r="AK73" s="76" t="s">
        <v>79</v>
      </c>
      <c r="AL73" s="76" t="s">
        <v>78</v>
      </c>
      <c r="AM73" s="76" t="s">
        <v>530</v>
      </c>
      <c r="AN73" s="76" t="s">
        <v>349</v>
      </c>
    </row>
    <row r="74" spans="1:40" x14ac:dyDescent="0.2">
      <c r="A74" s="81" t="str">
        <f t="shared" si="0"/>
        <v>M41729</v>
      </c>
      <c r="B74" s="87"/>
      <c r="C74" s="87"/>
      <c r="D74" s="89">
        <f t="shared" si="51"/>
        <v>41729</v>
      </c>
      <c r="E74" s="87" t="str">
        <f t="shared" si="52"/>
        <v>M</v>
      </c>
      <c r="F74" s="87" t="str">
        <f t="shared" si="50"/>
        <v>Midlands</v>
      </c>
      <c r="G74" s="85">
        <f t="shared" si="47"/>
        <v>0</v>
      </c>
      <c r="H74" s="108">
        <f t="shared" si="47"/>
        <v>1486</v>
      </c>
      <c r="I74" s="131">
        <f t="shared" si="47"/>
        <v>943</v>
      </c>
      <c r="J74" s="85">
        <f t="shared" si="47"/>
        <v>376</v>
      </c>
      <c r="K74" s="85">
        <f t="shared" si="47"/>
        <v>85</v>
      </c>
      <c r="L74" s="85">
        <f t="shared" si="47"/>
        <v>0</v>
      </c>
      <c r="M74" s="85">
        <f t="shared" si="47"/>
        <v>0</v>
      </c>
      <c r="N74" s="108">
        <f t="shared" si="47"/>
        <v>24</v>
      </c>
      <c r="O74" s="109">
        <f t="shared" si="47"/>
        <v>1304</v>
      </c>
      <c r="P74" s="85">
        <f t="shared" si="47"/>
        <v>113</v>
      </c>
      <c r="Q74" s="85">
        <f t="shared" si="48"/>
        <v>48</v>
      </c>
      <c r="R74" s="108">
        <f t="shared" si="48"/>
        <v>10</v>
      </c>
      <c r="S74" s="109">
        <f t="shared" si="48"/>
        <v>320</v>
      </c>
      <c r="T74" s="85">
        <f t="shared" si="48"/>
        <v>454</v>
      </c>
      <c r="U74" s="85">
        <f t="shared" si="48"/>
        <v>128</v>
      </c>
      <c r="V74" s="85">
        <f t="shared" si="48"/>
        <v>35</v>
      </c>
      <c r="W74" s="108">
        <f t="shared" si="48"/>
        <v>21</v>
      </c>
      <c r="X74" s="109">
        <f t="shared" si="48"/>
        <v>198</v>
      </c>
      <c r="Y74" s="85">
        <f t="shared" si="48"/>
        <v>443</v>
      </c>
      <c r="Z74" s="85">
        <f t="shared" si="48"/>
        <v>545</v>
      </c>
      <c r="AA74" s="85">
        <f t="shared" si="49"/>
        <v>152</v>
      </c>
      <c r="AB74" s="85">
        <f t="shared" si="49"/>
        <v>99</v>
      </c>
      <c r="AC74" s="108">
        <f t="shared" si="49"/>
        <v>0</v>
      </c>
      <c r="AD74" s="109">
        <f t="shared" si="49"/>
        <v>0</v>
      </c>
      <c r="AE74" s="85">
        <f t="shared" si="49"/>
        <v>0</v>
      </c>
      <c r="AF74" s="85">
        <f t="shared" si="49"/>
        <v>0</v>
      </c>
      <c r="AG74" s="85">
        <f t="shared" si="49"/>
        <v>0</v>
      </c>
      <c r="AH74" s="85">
        <f t="shared" si="49"/>
        <v>0</v>
      </c>
      <c r="AI74" s="85">
        <f t="shared" si="49"/>
        <v>58</v>
      </c>
      <c r="AJ74" s="75"/>
      <c r="AK74" s="76" t="s">
        <v>651</v>
      </c>
      <c r="AL74" s="76" t="s">
        <v>498</v>
      </c>
      <c r="AM74" s="76" t="s">
        <v>530</v>
      </c>
      <c r="AN74" s="76" t="s">
        <v>349</v>
      </c>
    </row>
    <row r="75" spans="1:40" x14ac:dyDescent="0.2">
      <c r="A75" s="81" t="str">
        <f t="shared" si="0"/>
        <v>M41912</v>
      </c>
      <c r="B75" s="87"/>
      <c r="C75" s="87"/>
      <c r="D75" s="89">
        <f t="shared" si="51"/>
        <v>41912</v>
      </c>
      <c r="E75" s="87" t="str">
        <f t="shared" si="52"/>
        <v>M</v>
      </c>
      <c r="F75" s="87" t="str">
        <f t="shared" si="50"/>
        <v>Midlands</v>
      </c>
      <c r="G75" s="85">
        <f t="shared" si="47"/>
        <v>0</v>
      </c>
      <c r="H75" s="108">
        <f t="shared" si="47"/>
        <v>1956</v>
      </c>
      <c r="I75" s="131">
        <f t="shared" si="47"/>
        <v>1314</v>
      </c>
      <c r="J75" s="85">
        <f t="shared" si="47"/>
        <v>375</v>
      </c>
      <c r="K75" s="85">
        <f t="shared" si="47"/>
        <v>67</v>
      </c>
      <c r="L75" s="85">
        <f t="shared" si="47"/>
        <v>0</v>
      </c>
      <c r="M75" s="85">
        <f t="shared" si="47"/>
        <v>0</v>
      </c>
      <c r="N75" s="108">
        <f t="shared" si="47"/>
        <v>36</v>
      </c>
      <c r="O75" s="109">
        <f t="shared" si="47"/>
        <v>1643</v>
      </c>
      <c r="P75" s="85">
        <f t="shared" si="47"/>
        <v>134</v>
      </c>
      <c r="Q75" s="85">
        <f t="shared" si="48"/>
        <v>53</v>
      </c>
      <c r="R75" s="108">
        <f t="shared" si="48"/>
        <v>40</v>
      </c>
      <c r="S75" s="109">
        <f t="shared" si="48"/>
        <v>499</v>
      </c>
      <c r="T75" s="85">
        <f t="shared" si="48"/>
        <v>654</v>
      </c>
      <c r="U75" s="85">
        <f t="shared" si="48"/>
        <v>170</v>
      </c>
      <c r="V75" s="85">
        <f t="shared" si="48"/>
        <v>46</v>
      </c>
      <c r="W75" s="108">
        <f t="shared" si="48"/>
        <v>50</v>
      </c>
      <c r="X75" s="109">
        <f t="shared" si="48"/>
        <v>232</v>
      </c>
      <c r="Y75" s="85">
        <f t="shared" si="48"/>
        <v>550</v>
      </c>
      <c r="Z75" s="85">
        <f t="shared" si="48"/>
        <v>695</v>
      </c>
      <c r="AA75" s="85">
        <f t="shared" si="49"/>
        <v>150</v>
      </c>
      <c r="AB75" s="85">
        <f t="shared" si="49"/>
        <v>175</v>
      </c>
      <c r="AC75" s="108">
        <f t="shared" si="49"/>
        <v>0</v>
      </c>
      <c r="AD75" s="109">
        <f t="shared" si="49"/>
        <v>0</v>
      </c>
      <c r="AE75" s="85">
        <f t="shared" si="49"/>
        <v>0</v>
      </c>
      <c r="AF75" s="85">
        <f t="shared" si="49"/>
        <v>0</v>
      </c>
      <c r="AG75" s="85">
        <f t="shared" si="49"/>
        <v>0</v>
      </c>
      <c r="AH75" s="85">
        <f t="shared" si="49"/>
        <v>0</v>
      </c>
      <c r="AI75" s="85">
        <f t="shared" si="49"/>
        <v>81</v>
      </c>
      <c r="AJ75" s="75"/>
      <c r="AK75" s="76" t="s">
        <v>297</v>
      </c>
      <c r="AL75" s="76" t="s">
        <v>296</v>
      </c>
      <c r="AM75" s="76" t="s">
        <v>4</v>
      </c>
      <c r="AN75" s="76" t="s">
        <v>367</v>
      </c>
    </row>
    <row r="76" spans="1:40" x14ac:dyDescent="0.2">
      <c r="A76" s="81" t="str">
        <f t="shared" si="0"/>
        <v>M42094</v>
      </c>
      <c r="B76" s="87"/>
      <c r="C76" s="87"/>
      <c r="D76" s="89">
        <f t="shared" si="51"/>
        <v>42094</v>
      </c>
      <c r="E76" s="87" t="str">
        <f t="shared" si="52"/>
        <v>M</v>
      </c>
      <c r="F76" s="87" t="str">
        <f t="shared" si="50"/>
        <v>Midlands</v>
      </c>
      <c r="G76" s="85">
        <f t="shared" si="47"/>
        <v>0</v>
      </c>
      <c r="H76" s="108">
        <f t="shared" si="47"/>
        <v>2310</v>
      </c>
      <c r="I76" s="131">
        <f t="shared" si="47"/>
        <v>1571</v>
      </c>
      <c r="J76" s="85">
        <f t="shared" si="47"/>
        <v>491</v>
      </c>
      <c r="K76" s="85">
        <f t="shared" si="47"/>
        <v>103</v>
      </c>
      <c r="L76" s="85">
        <f t="shared" si="47"/>
        <v>0</v>
      </c>
      <c r="M76" s="85">
        <f t="shared" si="47"/>
        <v>0</v>
      </c>
      <c r="N76" s="108">
        <f t="shared" si="47"/>
        <v>24</v>
      </c>
      <c r="O76" s="109">
        <f t="shared" si="47"/>
        <v>2026</v>
      </c>
      <c r="P76" s="85">
        <f t="shared" si="47"/>
        <v>157</v>
      </c>
      <c r="Q76" s="85">
        <f t="shared" si="48"/>
        <v>88</v>
      </c>
      <c r="R76" s="108">
        <f t="shared" si="48"/>
        <v>38</v>
      </c>
      <c r="S76" s="109">
        <f t="shared" si="48"/>
        <v>643</v>
      </c>
      <c r="T76" s="85">
        <f t="shared" si="48"/>
        <v>875</v>
      </c>
      <c r="U76" s="85">
        <f t="shared" si="48"/>
        <v>261</v>
      </c>
      <c r="V76" s="85">
        <f t="shared" si="48"/>
        <v>66</v>
      </c>
      <c r="W76" s="108">
        <f t="shared" si="48"/>
        <v>80</v>
      </c>
      <c r="X76" s="109">
        <f t="shared" si="48"/>
        <v>330</v>
      </c>
      <c r="Y76" s="85">
        <f t="shared" si="48"/>
        <v>588</v>
      </c>
      <c r="Z76" s="85">
        <f t="shared" si="48"/>
        <v>1022</v>
      </c>
      <c r="AA76" s="85">
        <f t="shared" si="49"/>
        <v>160</v>
      </c>
      <c r="AB76" s="85">
        <f t="shared" si="49"/>
        <v>170</v>
      </c>
      <c r="AC76" s="108">
        <f t="shared" si="49"/>
        <v>0</v>
      </c>
      <c r="AD76" s="109">
        <f t="shared" si="49"/>
        <v>0</v>
      </c>
      <c r="AE76" s="85">
        <f t="shared" si="49"/>
        <v>0</v>
      </c>
      <c r="AF76" s="85">
        <f t="shared" si="49"/>
        <v>0</v>
      </c>
      <c r="AG76" s="85">
        <f t="shared" si="49"/>
        <v>0</v>
      </c>
      <c r="AH76" s="85">
        <f t="shared" si="49"/>
        <v>0</v>
      </c>
      <c r="AI76" s="85">
        <f t="shared" si="49"/>
        <v>121</v>
      </c>
      <c r="AJ76" s="75"/>
      <c r="AK76" s="76" t="s">
        <v>201</v>
      </c>
      <c r="AL76" s="76" t="s">
        <v>200</v>
      </c>
      <c r="AM76" s="76" t="s">
        <v>528</v>
      </c>
      <c r="AN76" s="76" t="s">
        <v>367</v>
      </c>
    </row>
    <row r="77" spans="1:40" x14ac:dyDescent="0.2">
      <c r="A77" s="81" t="str">
        <f t="shared" si="0"/>
        <v>M42277</v>
      </c>
      <c r="B77" s="87"/>
      <c r="C77" s="87"/>
      <c r="D77" s="89">
        <f t="shared" si="51"/>
        <v>42277</v>
      </c>
      <c r="E77" s="87" t="str">
        <f t="shared" si="52"/>
        <v>M</v>
      </c>
      <c r="F77" s="87" t="str">
        <f t="shared" si="50"/>
        <v>Midlands</v>
      </c>
      <c r="G77" s="85">
        <f t="shared" si="47"/>
        <v>0</v>
      </c>
      <c r="H77" s="108">
        <f t="shared" si="47"/>
        <v>2218</v>
      </c>
      <c r="I77" s="131">
        <f t="shared" si="47"/>
        <v>1606</v>
      </c>
      <c r="J77" s="85">
        <f t="shared" si="47"/>
        <v>405</v>
      </c>
      <c r="K77" s="85">
        <f t="shared" si="47"/>
        <v>97</v>
      </c>
      <c r="L77" s="85">
        <f t="shared" si="47"/>
        <v>0</v>
      </c>
      <c r="M77" s="85">
        <f t="shared" si="47"/>
        <v>0</v>
      </c>
      <c r="N77" s="108">
        <f t="shared" si="47"/>
        <v>17</v>
      </c>
      <c r="O77" s="109">
        <f t="shared" si="47"/>
        <v>1926</v>
      </c>
      <c r="P77" s="85">
        <f t="shared" si="47"/>
        <v>190</v>
      </c>
      <c r="Q77" s="85">
        <f t="shared" si="48"/>
        <v>69</v>
      </c>
      <c r="R77" s="108">
        <f t="shared" si="48"/>
        <v>34</v>
      </c>
      <c r="S77" s="109">
        <f t="shared" si="48"/>
        <v>563</v>
      </c>
      <c r="T77" s="85">
        <f t="shared" si="48"/>
        <v>799</v>
      </c>
      <c r="U77" s="85">
        <f t="shared" si="48"/>
        <v>267</v>
      </c>
      <c r="V77" s="85">
        <f t="shared" si="48"/>
        <v>65</v>
      </c>
      <c r="W77" s="108">
        <f t="shared" si="48"/>
        <v>115</v>
      </c>
      <c r="X77" s="109">
        <f t="shared" si="48"/>
        <v>164</v>
      </c>
      <c r="Y77" s="85">
        <f t="shared" si="48"/>
        <v>296</v>
      </c>
      <c r="Z77" s="85">
        <f t="shared" si="48"/>
        <v>793</v>
      </c>
      <c r="AA77" s="85">
        <f t="shared" si="49"/>
        <v>212</v>
      </c>
      <c r="AB77" s="85">
        <f t="shared" si="49"/>
        <v>100</v>
      </c>
      <c r="AC77" s="108">
        <f t="shared" si="49"/>
        <v>0</v>
      </c>
      <c r="AD77" s="109">
        <f t="shared" si="49"/>
        <v>0</v>
      </c>
      <c r="AE77" s="85">
        <f t="shared" si="49"/>
        <v>0</v>
      </c>
      <c r="AF77" s="85">
        <f t="shared" si="49"/>
        <v>0</v>
      </c>
      <c r="AG77" s="85">
        <f t="shared" si="49"/>
        <v>0</v>
      </c>
      <c r="AH77" s="85">
        <f t="shared" si="49"/>
        <v>0</v>
      </c>
      <c r="AI77" s="85">
        <f t="shared" si="49"/>
        <v>96</v>
      </c>
      <c r="AJ77" s="75"/>
      <c r="AK77" s="76" t="s">
        <v>59</v>
      </c>
      <c r="AL77" s="76" t="s">
        <v>58</v>
      </c>
      <c r="AM77" s="76" t="s">
        <v>530</v>
      </c>
      <c r="AN77" s="76" t="s">
        <v>657</v>
      </c>
    </row>
    <row r="78" spans="1:40" x14ac:dyDescent="0.2">
      <c r="A78" s="81" t="str">
        <f t="shared" si="0"/>
        <v>M42460</v>
      </c>
      <c r="B78" s="87"/>
      <c r="C78" s="87"/>
      <c r="D78" s="89">
        <f t="shared" si="51"/>
        <v>42460</v>
      </c>
      <c r="E78" s="87" t="str">
        <f t="shared" si="52"/>
        <v>M</v>
      </c>
      <c r="F78" s="87" t="str">
        <f t="shared" si="50"/>
        <v>Midlands</v>
      </c>
      <c r="G78" s="85">
        <f t="shared" si="47"/>
        <v>0</v>
      </c>
      <c r="H78" s="108">
        <f t="shared" si="47"/>
        <v>1495</v>
      </c>
      <c r="I78" s="131">
        <f t="shared" si="47"/>
        <v>989</v>
      </c>
      <c r="J78" s="85">
        <f t="shared" si="47"/>
        <v>333</v>
      </c>
      <c r="K78" s="85">
        <f t="shared" si="47"/>
        <v>54</v>
      </c>
      <c r="L78" s="85">
        <f t="shared" si="47"/>
        <v>0</v>
      </c>
      <c r="M78" s="85">
        <f t="shared" si="47"/>
        <v>0</v>
      </c>
      <c r="N78" s="108">
        <f t="shared" si="47"/>
        <v>20</v>
      </c>
      <c r="O78" s="109">
        <f t="shared" si="47"/>
        <v>1258</v>
      </c>
      <c r="P78" s="85">
        <f t="shared" si="47"/>
        <v>115</v>
      </c>
      <c r="Q78" s="85">
        <f t="shared" si="48"/>
        <v>34</v>
      </c>
      <c r="R78" s="108">
        <f t="shared" si="48"/>
        <v>81</v>
      </c>
      <c r="S78" s="109">
        <f t="shared" si="48"/>
        <v>395</v>
      </c>
      <c r="T78" s="85">
        <f t="shared" si="48"/>
        <v>537</v>
      </c>
      <c r="U78" s="85">
        <f t="shared" si="48"/>
        <v>173</v>
      </c>
      <c r="V78" s="85">
        <f t="shared" si="48"/>
        <v>45</v>
      </c>
      <c r="W78" s="108">
        <f t="shared" si="48"/>
        <v>19</v>
      </c>
      <c r="X78" s="109">
        <f t="shared" si="48"/>
        <v>259</v>
      </c>
      <c r="Y78" s="85">
        <f t="shared" si="48"/>
        <v>422</v>
      </c>
      <c r="Z78" s="85">
        <f t="shared" si="48"/>
        <v>521</v>
      </c>
      <c r="AA78" s="85">
        <f t="shared" si="49"/>
        <v>91</v>
      </c>
      <c r="AB78" s="85">
        <f t="shared" si="49"/>
        <v>103</v>
      </c>
      <c r="AC78" s="108">
        <f t="shared" si="49"/>
        <v>0</v>
      </c>
      <c r="AD78" s="109">
        <f t="shared" si="49"/>
        <v>0</v>
      </c>
      <c r="AE78" s="85">
        <f t="shared" si="49"/>
        <v>0</v>
      </c>
      <c r="AF78" s="85">
        <f t="shared" si="49"/>
        <v>0</v>
      </c>
      <c r="AG78" s="85">
        <f t="shared" si="49"/>
        <v>0</v>
      </c>
      <c r="AH78" s="85">
        <f t="shared" si="49"/>
        <v>0</v>
      </c>
      <c r="AI78" s="85">
        <f t="shared" si="49"/>
        <v>99</v>
      </c>
      <c r="AJ78" s="75"/>
      <c r="AK78" s="76" t="s">
        <v>533</v>
      </c>
      <c r="AL78" s="76" t="s">
        <v>534</v>
      </c>
      <c r="AM78" s="76" t="s">
        <v>515</v>
      </c>
      <c r="AN78" s="76" t="s">
        <v>657</v>
      </c>
    </row>
    <row r="79" spans="1:40" x14ac:dyDescent="0.2">
      <c r="A79" s="81" t="str">
        <f t="shared" si="0"/>
        <v>M42643</v>
      </c>
      <c r="B79" s="87"/>
      <c r="C79" s="87"/>
      <c r="D79" s="89">
        <f t="shared" si="51"/>
        <v>42643</v>
      </c>
      <c r="E79" s="87" t="str">
        <f t="shared" si="52"/>
        <v>M</v>
      </c>
      <c r="F79" s="87" t="str">
        <f t="shared" si="50"/>
        <v>Midlands</v>
      </c>
      <c r="G79" s="85">
        <f t="shared" ref="G79:P87" si="53">SUMIFS(G$179:G$792,$D$179:$D$792,$D79,$B$179:$B$792,$E79)</f>
        <v>0</v>
      </c>
      <c r="H79" s="108">
        <f t="shared" si="53"/>
        <v>1676</v>
      </c>
      <c r="I79" s="131">
        <f t="shared" si="53"/>
        <v>1123</v>
      </c>
      <c r="J79" s="85">
        <f t="shared" si="53"/>
        <v>353</v>
      </c>
      <c r="K79" s="85">
        <f t="shared" si="53"/>
        <v>68</v>
      </c>
      <c r="L79" s="85">
        <f t="shared" si="53"/>
        <v>0</v>
      </c>
      <c r="M79" s="85">
        <f t="shared" si="53"/>
        <v>0</v>
      </c>
      <c r="N79" s="108">
        <f t="shared" si="53"/>
        <v>15</v>
      </c>
      <c r="O79" s="109">
        <f t="shared" si="53"/>
        <v>1409</v>
      </c>
      <c r="P79" s="85">
        <f t="shared" si="53"/>
        <v>126</v>
      </c>
      <c r="Q79" s="85">
        <f t="shared" ref="Q79:Z87" si="54">SUMIFS(Q$179:Q$792,$D$179:$D$792,$D79,$B$179:$B$792,$E79)</f>
        <v>49</v>
      </c>
      <c r="R79" s="108">
        <f t="shared" si="54"/>
        <v>20</v>
      </c>
      <c r="S79" s="109">
        <f t="shared" si="54"/>
        <v>483</v>
      </c>
      <c r="T79" s="85">
        <f t="shared" si="54"/>
        <v>731</v>
      </c>
      <c r="U79" s="85">
        <f t="shared" si="54"/>
        <v>280</v>
      </c>
      <c r="V79" s="85">
        <f t="shared" si="54"/>
        <v>70</v>
      </c>
      <c r="W79" s="108">
        <f t="shared" si="54"/>
        <v>28</v>
      </c>
      <c r="X79" s="109">
        <f t="shared" si="54"/>
        <v>306</v>
      </c>
      <c r="Y79" s="85">
        <f t="shared" si="54"/>
        <v>446</v>
      </c>
      <c r="Z79" s="85">
        <f t="shared" si="54"/>
        <v>570</v>
      </c>
      <c r="AA79" s="85">
        <f t="shared" ref="AA79:AI87" si="55">SUMIFS(AA$179:AA$792,$D$179:$D$792,$D79,$B$179:$B$792,$E79)</f>
        <v>119</v>
      </c>
      <c r="AB79" s="85">
        <f t="shared" si="55"/>
        <v>80</v>
      </c>
      <c r="AC79" s="108">
        <f t="shared" si="55"/>
        <v>0</v>
      </c>
      <c r="AD79" s="109">
        <f t="shared" si="55"/>
        <v>0</v>
      </c>
      <c r="AE79" s="85">
        <f t="shared" si="55"/>
        <v>0</v>
      </c>
      <c r="AF79" s="85">
        <f t="shared" si="55"/>
        <v>0</v>
      </c>
      <c r="AG79" s="85">
        <f t="shared" si="55"/>
        <v>0</v>
      </c>
      <c r="AH79" s="85">
        <f t="shared" si="55"/>
        <v>0</v>
      </c>
      <c r="AI79" s="85">
        <f t="shared" si="55"/>
        <v>117</v>
      </c>
      <c r="AJ79" s="75"/>
      <c r="AK79" s="76" t="s">
        <v>535</v>
      </c>
      <c r="AL79" s="76" t="s">
        <v>536</v>
      </c>
      <c r="AM79" s="76" t="s">
        <v>515</v>
      </c>
      <c r="AN79" s="76" t="s">
        <v>353</v>
      </c>
    </row>
    <row r="80" spans="1:40" x14ac:dyDescent="0.2">
      <c r="A80" s="81" t="str">
        <f t="shared" si="0"/>
        <v>M42825</v>
      </c>
      <c r="B80" s="87"/>
      <c r="C80" s="87"/>
      <c r="D80" s="89">
        <f t="shared" si="51"/>
        <v>42825</v>
      </c>
      <c r="E80" s="87" t="str">
        <f t="shared" si="52"/>
        <v>M</v>
      </c>
      <c r="F80" s="87" t="str">
        <f t="shared" si="50"/>
        <v>Midlands</v>
      </c>
      <c r="G80" s="85">
        <f t="shared" si="53"/>
        <v>3350</v>
      </c>
      <c r="H80" s="108">
        <f t="shared" si="53"/>
        <v>2945</v>
      </c>
      <c r="I80" s="131">
        <f t="shared" si="53"/>
        <v>1776</v>
      </c>
      <c r="J80" s="85">
        <f t="shared" si="53"/>
        <v>564</v>
      </c>
      <c r="K80" s="85">
        <f t="shared" si="53"/>
        <v>125</v>
      </c>
      <c r="L80" s="85">
        <f t="shared" si="53"/>
        <v>141</v>
      </c>
      <c r="M80" s="85">
        <f t="shared" si="53"/>
        <v>151</v>
      </c>
      <c r="N80" s="108">
        <f t="shared" si="53"/>
        <v>188</v>
      </c>
      <c r="O80" s="109">
        <f t="shared" si="53"/>
        <v>2011</v>
      </c>
      <c r="P80" s="85">
        <f t="shared" si="53"/>
        <v>247</v>
      </c>
      <c r="Q80" s="85">
        <f t="shared" si="54"/>
        <v>107</v>
      </c>
      <c r="R80" s="108">
        <f t="shared" si="54"/>
        <v>580</v>
      </c>
      <c r="S80" s="109">
        <f t="shared" si="54"/>
        <v>496</v>
      </c>
      <c r="T80" s="85">
        <f t="shared" si="54"/>
        <v>1188</v>
      </c>
      <c r="U80" s="85">
        <f t="shared" si="54"/>
        <v>522</v>
      </c>
      <c r="V80" s="85">
        <f t="shared" si="54"/>
        <v>123</v>
      </c>
      <c r="W80" s="108">
        <f t="shared" si="54"/>
        <v>616</v>
      </c>
      <c r="X80" s="109">
        <f t="shared" si="54"/>
        <v>328</v>
      </c>
      <c r="Y80" s="85">
        <f t="shared" si="54"/>
        <v>581</v>
      </c>
      <c r="Z80" s="85">
        <f t="shared" si="54"/>
        <v>873</v>
      </c>
      <c r="AA80" s="85">
        <f t="shared" si="55"/>
        <v>419</v>
      </c>
      <c r="AB80" s="85">
        <f t="shared" si="55"/>
        <v>86</v>
      </c>
      <c r="AC80" s="108">
        <f t="shared" si="55"/>
        <v>658</v>
      </c>
      <c r="AD80" s="109">
        <f t="shared" si="55"/>
        <v>1585</v>
      </c>
      <c r="AE80" s="85">
        <f t="shared" si="55"/>
        <v>468</v>
      </c>
      <c r="AF80" s="85">
        <f t="shared" si="55"/>
        <v>127</v>
      </c>
      <c r="AG80" s="85">
        <f t="shared" si="55"/>
        <v>105</v>
      </c>
      <c r="AH80" s="85">
        <f t="shared" si="55"/>
        <v>660</v>
      </c>
      <c r="AI80" s="85">
        <f t="shared" si="55"/>
        <v>0</v>
      </c>
      <c r="AJ80" s="75"/>
      <c r="AK80" s="76" t="s">
        <v>324</v>
      </c>
      <c r="AL80" s="76" t="s">
        <v>323</v>
      </c>
      <c r="AM80" s="76" t="s">
        <v>4</v>
      </c>
      <c r="AN80" s="76" t="s">
        <v>657</v>
      </c>
    </row>
    <row r="81" spans="1:40" x14ac:dyDescent="0.2">
      <c r="A81" s="81" t="str">
        <f t="shared" si="0"/>
        <v>M43008</v>
      </c>
      <c r="B81" s="87"/>
      <c r="C81" s="87"/>
      <c r="D81" s="89">
        <f t="shared" si="51"/>
        <v>43008</v>
      </c>
      <c r="E81" s="87" t="str">
        <f t="shared" si="52"/>
        <v>M</v>
      </c>
      <c r="F81" s="87" t="str">
        <f t="shared" si="50"/>
        <v>Midlands</v>
      </c>
      <c r="G81" s="85">
        <f t="shared" si="53"/>
        <v>5217</v>
      </c>
      <c r="H81" s="108">
        <f t="shared" si="53"/>
        <v>2873</v>
      </c>
      <c r="I81" s="131">
        <f t="shared" si="53"/>
        <v>1695</v>
      </c>
      <c r="J81" s="85">
        <f t="shared" si="53"/>
        <v>480</v>
      </c>
      <c r="K81" s="85">
        <f t="shared" si="53"/>
        <v>101</v>
      </c>
      <c r="L81" s="85">
        <f t="shared" si="53"/>
        <v>143</v>
      </c>
      <c r="M81" s="85">
        <f t="shared" si="53"/>
        <v>114</v>
      </c>
      <c r="N81" s="108">
        <f t="shared" si="53"/>
        <v>340</v>
      </c>
      <c r="O81" s="109">
        <f t="shared" si="53"/>
        <v>2012</v>
      </c>
      <c r="P81" s="85">
        <f t="shared" si="53"/>
        <v>259</v>
      </c>
      <c r="Q81" s="85">
        <f t="shared" si="54"/>
        <v>85</v>
      </c>
      <c r="R81" s="108">
        <f t="shared" si="54"/>
        <v>517</v>
      </c>
      <c r="S81" s="109">
        <f t="shared" si="54"/>
        <v>467</v>
      </c>
      <c r="T81" s="85">
        <f t="shared" si="54"/>
        <v>1206</v>
      </c>
      <c r="U81" s="85">
        <f t="shared" si="54"/>
        <v>506</v>
      </c>
      <c r="V81" s="85">
        <f t="shared" si="54"/>
        <v>117</v>
      </c>
      <c r="W81" s="108">
        <f t="shared" si="54"/>
        <v>577</v>
      </c>
      <c r="X81" s="109">
        <f t="shared" si="54"/>
        <v>324</v>
      </c>
      <c r="Y81" s="85">
        <f t="shared" si="54"/>
        <v>659</v>
      </c>
      <c r="Z81" s="85">
        <f t="shared" si="54"/>
        <v>828</v>
      </c>
      <c r="AA81" s="85">
        <f t="shared" si="55"/>
        <v>382</v>
      </c>
      <c r="AB81" s="85">
        <f t="shared" si="55"/>
        <v>86</v>
      </c>
      <c r="AC81" s="108">
        <f t="shared" si="55"/>
        <v>594</v>
      </c>
      <c r="AD81" s="109">
        <f t="shared" si="55"/>
        <v>681</v>
      </c>
      <c r="AE81" s="85">
        <f t="shared" si="55"/>
        <v>258</v>
      </c>
      <c r="AF81" s="85">
        <f t="shared" si="55"/>
        <v>70</v>
      </c>
      <c r="AG81" s="85">
        <f t="shared" si="55"/>
        <v>32</v>
      </c>
      <c r="AH81" s="85">
        <f t="shared" si="55"/>
        <v>18</v>
      </c>
      <c r="AI81" s="85">
        <f t="shared" si="55"/>
        <v>0</v>
      </c>
      <c r="AJ81" s="75"/>
      <c r="AK81" s="76" t="s">
        <v>459</v>
      </c>
      <c r="AL81" s="76" t="s">
        <v>458</v>
      </c>
      <c r="AM81" s="76" t="s">
        <v>515</v>
      </c>
      <c r="AN81" s="76" t="s">
        <v>354</v>
      </c>
    </row>
    <row r="82" spans="1:40" x14ac:dyDescent="0.2">
      <c r="A82" s="81" t="str">
        <f t="shared" ref="A82:A165" si="56">CONCATENATE(E82,D82)</f>
        <v>M43190</v>
      </c>
      <c r="B82" s="87"/>
      <c r="C82" s="87"/>
      <c r="D82" s="89">
        <f t="shared" si="51"/>
        <v>43190</v>
      </c>
      <c r="E82" s="87" t="str">
        <f t="shared" si="52"/>
        <v>M</v>
      </c>
      <c r="F82" s="87" t="str">
        <f t="shared" si="50"/>
        <v>Midlands</v>
      </c>
      <c r="G82" s="85">
        <f t="shared" si="53"/>
        <v>5940</v>
      </c>
      <c r="H82" s="108">
        <f t="shared" si="53"/>
        <v>3408</v>
      </c>
      <c r="I82" s="131">
        <f t="shared" si="53"/>
        <v>2197</v>
      </c>
      <c r="J82" s="85">
        <f t="shared" si="53"/>
        <v>669</v>
      </c>
      <c r="K82" s="85">
        <f t="shared" si="53"/>
        <v>154</v>
      </c>
      <c r="L82" s="85">
        <f t="shared" si="53"/>
        <v>168</v>
      </c>
      <c r="M82" s="85">
        <f t="shared" si="53"/>
        <v>186</v>
      </c>
      <c r="N82" s="108">
        <f t="shared" si="53"/>
        <v>34</v>
      </c>
      <c r="O82" s="109">
        <f t="shared" si="53"/>
        <v>2631</v>
      </c>
      <c r="P82" s="85">
        <f t="shared" si="53"/>
        <v>245</v>
      </c>
      <c r="Q82" s="85">
        <f t="shared" si="54"/>
        <v>120</v>
      </c>
      <c r="R82" s="108">
        <f t="shared" si="54"/>
        <v>412</v>
      </c>
      <c r="S82" s="109">
        <f t="shared" si="54"/>
        <v>522</v>
      </c>
      <c r="T82" s="85">
        <f t="shared" si="54"/>
        <v>1538</v>
      </c>
      <c r="U82" s="85">
        <f t="shared" si="54"/>
        <v>729</v>
      </c>
      <c r="V82" s="85">
        <f t="shared" si="54"/>
        <v>189</v>
      </c>
      <c r="W82" s="108">
        <f t="shared" si="54"/>
        <v>430</v>
      </c>
      <c r="X82" s="109">
        <f t="shared" si="54"/>
        <v>455</v>
      </c>
      <c r="Y82" s="85">
        <f t="shared" si="54"/>
        <v>804</v>
      </c>
      <c r="Z82" s="85">
        <f t="shared" si="54"/>
        <v>1021</v>
      </c>
      <c r="AA82" s="85">
        <f t="shared" si="55"/>
        <v>574</v>
      </c>
      <c r="AB82" s="85">
        <f t="shared" si="55"/>
        <v>61</v>
      </c>
      <c r="AC82" s="108">
        <f t="shared" si="55"/>
        <v>493</v>
      </c>
      <c r="AD82" s="109">
        <f t="shared" si="55"/>
        <v>714</v>
      </c>
      <c r="AE82" s="85">
        <f t="shared" si="55"/>
        <v>273</v>
      </c>
      <c r="AF82" s="85">
        <f t="shared" si="55"/>
        <v>61</v>
      </c>
      <c r="AG82" s="85">
        <f t="shared" si="55"/>
        <v>32</v>
      </c>
      <c r="AH82" s="85">
        <f t="shared" si="55"/>
        <v>15</v>
      </c>
      <c r="AI82" s="85">
        <f t="shared" si="55"/>
        <v>0</v>
      </c>
      <c r="AJ82" s="75"/>
      <c r="AK82" s="76" t="s">
        <v>320</v>
      </c>
      <c r="AL82" s="76" t="s">
        <v>319</v>
      </c>
      <c r="AM82" s="76" t="s">
        <v>4</v>
      </c>
      <c r="AN82" s="76" t="s">
        <v>657</v>
      </c>
    </row>
    <row r="83" spans="1:40" x14ac:dyDescent="0.2">
      <c r="A83" s="81" t="str">
        <f t="shared" si="56"/>
        <v>M43373</v>
      </c>
      <c r="B83" s="87"/>
      <c r="C83" s="87"/>
      <c r="D83" s="89">
        <f t="shared" si="51"/>
        <v>43373</v>
      </c>
      <c r="E83" s="87" t="str">
        <f t="shared" si="52"/>
        <v>M</v>
      </c>
      <c r="F83" s="87" t="str">
        <f t="shared" si="50"/>
        <v>Midlands</v>
      </c>
      <c r="G83" s="85">
        <f t="shared" si="53"/>
        <v>5853</v>
      </c>
      <c r="H83" s="108">
        <f t="shared" si="53"/>
        <v>3561</v>
      </c>
      <c r="I83" s="131">
        <f t="shared" si="53"/>
        <v>2319</v>
      </c>
      <c r="J83" s="85">
        <f t="shared" si="53"/>
        <v>653</v>
      </c>
      <c r="K83" s="85">
        <f t="shared" si="53"/>
        <v>154</v>
      </c>
      <c r="L83" s="85">
        <f t="shared" si="53"/>
        <v>164</v>
      </c>
      <c r="M83" s="85">
        <f t="shared" si="53"/>
        <v>220</v>
      </c>
      <c r="N83" s="108">
        <f t="shared" si="53"/>
        <v>51</v>
      </c>
      <c r="O83" s="109">
        <f t="shared" si="53"/>
        <v>2655</v>
      </c>
      <c r="P83" s="85">
        <f t="shared" si="53"/>
        <v>230</v>
      </c>
      <c r="Q83" s="85">
        <f t="shared" si="54"/>
        <v>143</v>
      </c>
      <c r="R83" s="108">
        <f t="shared" si="54"/>
        <v>533</v>
      </c>
      <c r="S83" s="109">
        <f t="shared" si="54"/>
        <v>579</v>
      </c>
      <c r="T83" s="85">
        <f t="shared" si="54"/>
        <v>1627</v>
      </c>
      <c r="U83" s="85">
        <f t="shared" si="54"/>
        <v>672</v>
      </c>
      <c r="V83" s="85">
        <f t="shared" si="54"/>
        <v>141</v>
      </c>
      <c r="W83" s="108">
        <f t="shared" si="54"/>
        <v>542</v>
      </c>
      <c r="X83" s="109">
        <f t="shared" si="54"/>
        <v>520</v>
      </c>
      <c r="Y83" s="85">
        <f t="shared" si="54"/>
        <v>1390</v>
      </c>
      <c r="Z83" s="85">
        <f t="shared" si="54"/>
        <v>1064</v>
      </c>
      <c r="AA83" s="85">
        <f t="shared" si="55"/>
        <v>458</v>
      </c>
      <c r="AB83" s="85">
        <f t="shared" si="55"/>
        <v>68</v>
      </c>
      <c r="AC83" s="108">
        <f t="shared" si="55"/>
        <v>61</v>
      </c>
      <c r="AD83" s="109">
        <f t="shared" si="55"/>
        <v>2027</v>
      </c>
      <c r="AE83" s="85">
        <f t="shared" si="55"/>
        <v>546</v>
      </c>
      <c r="AF83" s="85">
        <f t="shared" si="55"/>
        <v>171</v>
      </c>
      <c r="AG83" s="85">
        <f t="shared" si="55"/>
        <v>173</v>
      </c>
      <c r="AH83" s="85">
        <f t="shared" si="55"/>
        <v>644</v>
      </c>
      <c r="AI83" s="85">
        <f t="shared" si="55"/>
        <v>0</v>
      </c>
      <c r="AJ83" s="75"/>
      <c r="AK83" s="76" t="s">
        <v>537</v>
      </c>
      <c r="AL83" s="76" t="s">
        <v>538</v>
      </c>
      <c r="AM83" s="76" t="s">
        <v>530</v>
      </c>
      <c r="AN83" s="76" t="s">
        <v>348</v>
      </c>
    </row>
    <row r="84" spans="1:40" x14ac:dyDescent="0.2">
      <c r="A84" s="81" t="str">
        <f t="shared" si="56"/>
        <v>M43555</v>
      </c>
      <c r="B84" s="87"/>
      <c r="C84" s="87"/>
      <c r="D84" s="89">
        <f t="shared" si="51"/>
        <v>43555</v>
      </c>
      <c r="E84" s="87" t="str">
        <f t="shared" si="52"/>
        <v>M</v>
      </c>
      <c r="F84" s="87" t="str">
        <f t="shared" si="50"/>
        <v>Midlands</v>
      </c>
      <c r="G84" s="85">
        <f t="shared" si="53"/>
        <v>16899</v>
      </c>
      <c r="H84" s="108">
        <f t="shared" si="53"/>
        <v>4626</v>
      </c>
      <c r="I84" s="131">
        <f t="shared" si="53"/>
        <v>3079</v>
      </c>
      <c r="J84" s="85">
        <f t="shared" si="53"/>
        <v>766</v>
      </c>
      <c r="K84" s="85">
        <f t="shared" si="53"/>
        <v>222</v>
      </c>
      <c r="L84" s="85">
        <f t="shared" si="53"/>
        <v>233</v>
      </c>
      <c r="M84" s="85">
        <f t="shared" si="53"/>
        <v>295</v>
      </c>
      <c r="N84" s="108">
        <f t="shared" si="53"/>
        <v>31</v>
      </c>
      <c r="O84" s="109">
        <f t="shared" si="53"/>
        <v>4059</v>
      </c>
      <c r="P84" s="85">
        <f t="shared" si="53"/>
        <v>311</v>
      </c>
      <c r="Q84" s="85">
        <f t="shared" si="54"/>
        <v>224</v>
      </c>
      <c r="R84" s="108">
        <f t="shared" si="54"/>
        <v>32</v>
      </c>
      <c r="S84" s="109">
        <f t="shared" si="54"/>
        <v>870</v>
      </c>
      <c r="T84" s="85">
        <f t="shared" si="54"/>
        <v>2528</v>
      </c>
      <c r="U84" s="85">
        <f t="shared" si="54"/>
        <v>937</v>
      </c>
      <c r="V84" s="85">
        <f t="shared" si="54"/>
        <v>231</v>
      </c>
      <c r="W84" s="108">
        <f t="shared" si="54"/>
        <v>60</v>
      </c>
      <c r="X84" s="109">
        <f t="shared" si="54"/>
        <v>637</v>
      </c>
      <c r="Y84" s="85">
        <f t="shared" si="54"/>
        <v>1277</v>
      </c>
      <c r="Z84" s="85">
        <f t="shared" si="54"/>
        <v>1608</v>
      </c>
      <c r="AA84" s="85">
        <f t="shared" si="55"/>
        <v>987</v>
      </c>
      <c r="AB84" s="85">
        <f t="shared" si="55"/>
        <v>66</v>
      </c>
      <c r="AC84" s="108">
        <f t="shared" si="55"/>
        <v>51</v>
      </c>
      <c r="AD84" s="109">
        <f t="shared" si="55"/>
        <v>2754</v>
      </c>
      <c r="AE84" s="85">
        <f t="shared" si="55"/>
        <v>1311</v>
      </c>
      <c r="AF84" s="85">
        <f t="shared" si="55"/>
        <v>287</v>
      </c>
      <c r="AG84" s="85">
        <f t="shared" si="55"/>
        <v>152</v>
      </c>
      <c r="AH84" s="85">
        <f t="shared" si="55"/>
        <v>122</v>
      </c>
      <c r="AI84" s="85">
        <f t="shared" si="55"/>
        <v>0</v>
      </c>
      <c r="AJ84" s="75"/>
      <c r="AK84" s="76" t="s">
        <v>332</v>
      </c>
      <c r="AL84" s="76" t="s">
        <v>109</v>
      </c>
      <c r="AM84" s="76" t="s">
        <v>528</v>
      </c>
      <c r="AN84" s="76" t="s">
        <v>657</v>
      </c>
    </row>
    <row r="85" spans="1:40" x14ac:dyDescent="0.2">
      <c r="A85" s="81" t="str">
        <f>CONCATENATE(E85,D85)</f>
        <v>M43738</v>
      </c>
      <c r="B85" s="87"/>
      <c r="C85" s="87"/>
      <c r="D85" s="89">
        <f t="shared" si="51"/>
        <v>43738</v>
      </c>
      <c r="E85" s="87" t="str">
        <f t="shared" si="52"/>
        <v>M</v>
      </c>
      <c r="F85" s="87" t="str">
        <f t="shared" si="50"/>
        <v>Midlands</v>
      </c>
      <c r="G85" s="85">
        <f t="shared" si="53"/>
        <v>16286</v>
      </c>
      <c r="H85" s="108">
        <f t="shared" si="53"/>
        <v>3001</v>
      </c>
      <c r="I85" s="131">
        <f t="shared" si="53"/>
        <v>1970</v>
      </c>
      <c r="J85" s="85">
        <f t="shared" si="53"/>
        <v>553</v>
      </c>
      <c r="K85" s="85">
        <f t="shared" si="53"/>
        <v>148</v>
      </c>
      <c r="L85" s="85">
        <f t="shared" si="53"/>
        <v>136</v>
      </c>
      <c r="M85" s="85">
        <f t="shared" si="53"/>
        <v>143</v>
      </c>
      <c r="N85" s="108">
        <f t="shared" si="53"/>
        <v>51</v>
      </c>
      <c r="O85" s="109">
        <f t="shared" si="53"/>
        <v>2357</v>
      </c>
      <c r="P85" s="85">
        <f t="shared" si="53"/>
        <v>198</v>
      </c>
      <c r="Q85" s="85">
        <f t="shared" si="54"/>
        <v>100</v>
      </c>
      <c r="R85" s="108">
        <f t="shared" si="54"/>
        <v>346</v>
      </c>
      <c r="S85" s="109">
        <f t="shared" si="54"/>
        <v>554</v>
      </c>
      <c r="T85" s="85">
        <f t="shared" si="54"/>
        <v>1309</v>
      </c>
      <c r="U85" s="85">
        <f t="shared" si="54"/>
        <v>511</v>
      </c>
      <c r="V85" s="85">
        <f t="shared" si="54"/>
        <v>127</v>
      </c>
      <c r="W85" s="108">
        <f t="shared" si="54"/>
        <v>500</v>
      </c>
      <c r="X85" s="109">
        <f t="shared" si="54"/>
        <v>309</v>
      </c>
      <c r="Y85" s="85">
        <f t="shared" si="54"/>
        <v>725</v>
      </c>
      <c r="Z85" s="85">
        <f t="shared" si="54"/>
        <v>902</v>
      </c>
      <c r="AA85" s="85">
        <f t="shared" si="55"/>
        <v>562</v>
      </c>
      <c r="AB85" s="85">
        <f t="shared" si="55"/>
        <v>117</v>
      </c>
      <c r="AC85" s="108">
        <f t="shared" si="55"/>
        <v>386</v>
      </c>
      <c r="AD85" s="109">
        <f t="shared" si="55"/>
        <v>2006</v>
      </c>
      <c r="AE85" s="85">
        <f t="shared" si="55"/>
        <v>666</v>
      </c>
      <c r="AF85" s="85">
        <f t="shared" si="55"/>
        <v>162</v>
      </c>
      <c r="AG85" s="85">
        <f t="shared" si="55"/>
        <v>111</v>
      </c>
      <c r="AH85" s="85">
        <f t="shared" si="55"/>
        <v>56</v>
      </c>
      <c r="AI85" s="85">
        <f t="shared" si="55"/>
        <v>0</v>
      </c>
      <c r="AJ85" s="75"/>
      <c r="AK85" s="76" t="s">
        <v>589</v>
      </c>
      <c r="AL85" s="76" t="s">
        <v>588</v>
      </c>
      <c r="AM85" s="76" t="s">
        <v>528</v>
      </c>
      <c r="AN85" s="76" t="s">
        <v>590</v>
      </c>
    </row>
    <row r="86" spans="1:40" x14ac:dyDescent="0.2">
      <c r="A86" s="81" t="str">
        <f>CONCATENATE(E86,D86)</f>
        <v>M43921</v>
      </c>
      <c r="B86" s="87"/>
      <c r="C86" s="87"/>
      <c r="D86" s="89">
        <f t="shared" si="51"/>
        <v>43921</v>
      </c>
      <c r="E86" s="87" t="str">
        <f t="shared" si="52"/>
        <v>M</v>
      </c>
      <c r="F86" s="87" t="str">
        <f t="shared" si="50"/>
        <v>Midlands</v>
      </c>
      <c r="G86" s="85">
        <f t="shared" si="53"/>
        <v>40312</v>
      </c>
      <c r="H86" s="108">
        <f t="shared" si="53"/>
        <v>2046</v>
      </c>
      <c r="I86" s="131">
        <f t="shared" si="53"/>
        <v>1329</v>
      </c>
      <c r="J86" s="85">
        <f t="shared" si="53"/>
        <v>379</v>
      </c>
      <c r="K86" s="85">
        <f t="shared" si="53"/>
        <v>132</v>
      </c>
      <c r="L86" s="85">
        <f t="shared" si="53"/>
        <v>99</v>
      </c>
      <c r="M86" s="85">
        <f t="shared" si="53"/>
        <v>57</v>
      </c>
      <c r="N86" s="108">
        <f t="shared" si="53"/>
        <v>50</v>
      </c>
      <c r="O86" s="109">
        <f t="shared" si="53"/>
        <v>1755</v>
      </c>
      <c r="P86" s="85">
        <f t="shared" si="53"/>
        <v>201</v>
      </c>
      <c r="Q86" s="85">
        <f t="shared" si="54"/>
        <v>68</v>
      </c>
      <c r="R86" s="108">
        <f t="shared" si="54"/>
        <v>22</v>
      </c>
      <c r="S86" s="109">
        <f t="shared" si="54"/>
        <v>461</v>
      </c>
      <c r="T86" s="85">
        <f t="shared" si="54"/>
        <v>1064</v>
      </c>
      <c r="U86" s="85">
        <f t="shared" si="54"/>
        <v>366</v>
      </c>
      <c r="V86" s="85">
        <f t="shared" si="54"/>
        <v>99</v>
      </c>
      <c r="W86" s="108">
        <f t="shared" si="54"/>
        <v>56</v>
      </c>
      <c r="X86" s="109">
        <f t="shared" si="54"/>
        <v>252</v>
      </c>
      <c r="Y86" s="85">
        <f t="shared" si="54"/>
        <v>458</v>
      </c>
      <c r="Z86" s="85">
        <f t="shared" si="54"/>
        <v>1021</v>
      </c>
      <c r="AA86" s="85">
        <f t="shared" si="55"/>
        <v>71</v>
      </c>
      <c r="AB86" s="85">
        <f t="shared" si="55"/>
        <v>171</v>
      </c>
      <c r="AC86" s="108">
        <f t="shared" si="55"/>
        <v>73</v>
      </c>
      <c r="AD86" s="109">
        <f t="shared" si="55"/>
        <v>1316</v>
      </c>
      <c r="AE86" s="85">
        <f t="shared" si="55"/>
        <v>486</v>
      </c>
      <c r="AF86" s="85">
        <f t="shared" si="55"/>
        <v>156</v>
      </c>
      <c r="AG86" s="85">
        <f t="shared" si="55"/>
        <v>76</v>
      </c>
      <c r="AH86" s="85">
        <f t="shared" si="55"/>
        <v>12</v>
      </c>
      <c r="AI86" s="85">
        <f t="shared" si="55"/>
        <v>0</v>
      </c>
      <c r="AJ86" s="75"/>
      <c r="AK86" s="76" t="s">
        <v>123</v>
      </c>
      <c r="AL86" s="76" t="s">
        <v>122</v>
      </c>
      <c r="AM86" s="76" t="s">
        <v>525</v>
      </c>
      <c r="AN86" s="76" t="s">
        <v>347</v>
      </c>
    </row>
    <row r="87" spans="1:40" x14ac:dyDescent="0.2">
      <c r="A87" s="81" t="str">
        <f>CONCATENATE(E87,D87)</f>
        <v>M44104</v>
      </c>
      <c r="B87" s="87"/>
      <c r="C87" s="87"/>
      <c r="D87" s="89">
        <f t="shared" si="51"/>
        <v>44104</v>
      </c>
      <c r="E87" s="87" t="str">
        <f t="shared" si="52"/>
        <v>M</v>
      </c>
      <c r="F87" s="87" t="str">
        <f t="shared" si="50"/>
        <v>Midlands</v>
      </c>
      <c r="G87" s="85">
        <f t="shared" si="53"/>
        <v>31920</v>
      </c>
      <c r="H87" s="108">
        <f t="shared" si="53"/>
        <v>1853</v>
      </c>
      <c r="I87" s="131">
        <f t="shared" si="53"/>
        <v>1253</v>
      </c>
      <c r="J87" s="85">
        <f t="shared" si="53"/>
        <v>345</v>
      </c>
      <c r="K87" s="85">
        <f t="shared" si="53"/>
        <v>86</v>
      </c>
      <c r="L87" s="85">
        <f t="shared" si="53"/>
        <v>78</v>
      </c>
      <c r="M87" s="85">
        <f t="shared" si="53"/>
        <v>65</v>
      </c>
      <c r="N87" s="108">
        <f t="shared" si="53"/>
        <v>26</v>
      </c>
      <c r="O87" s="109">
        <f t="shared" si="53"/>
        <v>1613</v>
      </c>
      <c r="P87" s="85">
        <f t="shared" si="53"/>
        <v>152</v>
      </c>
      <c r="Q87" s="85">
        <f t="shared" si="54"/>
        <v>61</v>
      </c>
      <c r="R87" s="108">
        <f t="shared" si="54"/>
        <v>27</v>
      </c>
      <c r="S87" s="109">
        <f t="shared" si="54"/>
        <v>455</v>
      </c>
      <c r="T87" s="85">
        <f t="shared" si="54"/>
        <v>902</v>
      </c>
      <c r="U87" s="85">
        <f t="shared" si="54"/>
        <v>340</v>
      </c>
      <c r="V87" s="85">
        <f t="shared" si="54"/>
        <v>109</v>
      </c>
      <c r="W87" s="108">
        <f t="shared" si="54"/>
        <v>47</v>
      </c>
      <c r="X87" s="109">
        <f t="shared" si="54"/>
        <v>283</v>
      </c>
      <c r="Y87" s="85">
        <f t="shared" si="54"/>
        <v>387</v>
      </c>
      <c r="Z87" s="85">
        <f t="shared" si="54"/>
        <v>889</v>
      </c>
      <c r="AA87" s="85">
        <f t="shared" si="55"/>
        <v>65</v>
      </c>
      <c r="AB87" s="85">
        <f t="shared" si="55"/>
        <v>182</v>
      </c>
      <c r="AC87" s="108">
        <f t="shared" si="55"/>
        <v>47</v>
      </c>
      <c r="AD87" s="109">
        <f t="shared" si="55"/>
        <v>1215</v>
      </c>
      <c r="AE87" s="85">
        <f t="shared" si="55"/>
        <v>422</v>
      </c>
      <c r="AF87" s="85">
        <f t="shared" si="55"/>
        <v>123</v>
      </c>
      <c r="AG87" s="85">
        <f t="shared" si="55"/>
        <v>71</v>
      </c>
      <c r="AH87" s="85">
        <f t="shared" si="55"/>
        <v>22</v>
      </c>
      <c r="AI87" s="85">
        <f t="shared" si="55"/>
        <v>0</v>
      </c>
      <c r="AJ87" s="75"/>
      <c r="AK87" s="77" t="s">
        <v>366</v>
      </c>
      <c r="AL87" s="76"/>
      <c r="AM87" s="76"/>
      <c r="AN87" s="76"/>
    </row>
    <row r="88" spans="1:40" x14ac:dyDescent="0.2">
      <c r="A88" s="81" t="str">
        <f>CONCATENATE(E88,D88)</f>
        <v>M44286</v>
      </c>
      <c r="B88" s="87"/>
      <c r="C88" s="87"/>
      <c r="D88" s="89">
        <f t="shared" si="51"/>
        <v>44286</v>
      </c>
      <c r="E88" s="87" t="str">
        <f t="shared" si="52"/>
        <v>M</v>
      </c>
      <c r="F88" s="87" t="str">
        <f t="shared" si="50"/>
        <v>Midlands</v>
      </c>
      <c r="G88" s="85">
        <f t="shared" ref="G88:P89" si="57">SUMIFS(G$179:G$1010,$D$179:$D$1010,$D88,$B$179:$B$1010,$E88)</f>
        <v>24151</v>
      </c>
      <c r="H88" s="108">
        <f t="shared" si="57"/>
        <v>1700</v>
      </c>
      <c r="I88" s="131">
        <f t="shared" si="57"/>
        <v>1149</v>
      </c>
      <c r="J88" s="85">
        <f t="shared" si="57"/>
        <v>340</v>
      </c>
      <c r="K88" s="85">
        <f t="shared" si="57"/>
        <v>74</v>
      </c>
      <c r="L88" s="85">
        <f t="shared" si="57"/>
        <v>84</v>
      </c>
      <c r="M88" s="85">
        <f t="shared" si="57"/>
        <v>37</v>
      </c>
      <c r="N88" s="108">
        <f t="shared" si="57"/>
        <v>16</v>
      </c>
      <c r="O88" s="109">
        <f t="shared" si="57"/>
        <v>1458</v>
      </c>
      <c r="P88" s="85">
        <f t="shared" si="57"/>
        <v>166</v>
      </c>
      <c r="Q88" s="85">
        <f t="shared" ref="Q88:Z89" si="58">SUMIFS(Q$179:Q$1010,$D$179:$D$1010,$D88,$B$179:$B$1010,$E88)</f>
        <v>43</v>
      </c>
      <c r="R88" s="108">
        <f t="shared" si="58"/>
        <v>33</v>
      </c>
      <c r="S88" s="109">
        <f t="shared" si="58"/>
        <v>417</v>
      </c>
      <c r="T88" s="85">
        <f t="shared" si="58"/>
        <v>837</v>
      </c>
      <c r="U88" s="85">
        <f t="shared" si="58"/>
        <v>310</v>
      </c>
      <c r="V88" s="85">
        <f t="shared" si="58"/>
        <v>98</v>
      </c>
      <c r="W88" s="108">
        <f t="shared" si="58"/>
        <v>38</v>
      </c>
      <c r="X88" s="109">
        <f t="shared" si="58"/>
        <v>257</v>
      </c>
      <c r="Y88" s="85">
        <f t="shared" si="58"/>
        <v>310</v>
      </c>
      <c r="Z88" s="85">
        <f t="shared" si="58"/>
        <v>785</v>
      </c>
      <c r="AA88" s="85">
        <f t="shared" ref="AA88:AI89" si="59">SUMIFS(AA$179:AA$1010,$D$179:$D$1010,$D88,$B$179:$B$1010,$E88)</f>
        <v>105</v>
      </c>
      <c r="AB88" s="85">
        <f t="shared" si="59"/>
        <v>184</v>
      </c>
      <c r="AC88" s="108">
        <f t="shared" si="59"/>
        <v>59</v>
      </c>
      <c r="AD88" s="109">
        <f t="shared" si="59"/>
        <v>1111</v>
      </c>
      <c r="AE88" s="85">
        <f t="shared" si="59"/>
        <v>389</v>
      </c>
      <c r="AF88" s="85">
        <f t="shared" si="59"/>
        <v>109</v>
      </c>
      <c r="AG88" s="85">
        <f t="shared" si="59"/>
        <v>66</v>
      </c>
      <c r="AH88" s="85">
        <f t="shared" si="59"/>
        <v>25</v>
      </c>
      <c r="AI88" s="85">
        <f t="shared" si="59"/>
        <v>0</v>
      </c>
      <c r="AJ88" s="75"/>
      <c r="AK88" s="76" t="s">
        <v>658</v>
      </c>
      <c r="AL88" s="76" t="s">
        <v>657</v>
      </c>
      <c r="AM88" s="76"/>
      <c r="AN88" s="76"/>
    </row>
    <row r="89" spans="1:40" x14ac:dyDescent="0.2">
      <c r="A89" s="81" t="str">
        <f>CONCATENATE(E89,D89)</f>
        <v>M44469</v>
      </c>
      <c r="B89" s="87"/>
      <c r="C89" s="87"/>
      <c r="D89" s="89">
        <f t="shared" si="51"/>
        <v>44469</v>
      </c>
      <c r="E89" s="87" t="str">
        <f t="shared" si="52"/>
        <v>M</v>
      </c>
      <c r="F89" s="87" t="str">
        <f t="shared" si="50"/>
        <v>Midlands</v>
      </c>
      <c r="G89" s="85">
        <f t="shared" si="57"/>
        <v>83964</v>
      </c>
      <c r="H89" s="108">
        <f t="shared" si="57"/>
        <v>2850</v>
      </c>
      <c r="I89" s="131">
        <f t="shared" si="57"/>
        <v>1682</v>
      </c>
      <c r="J89" s="85">
        <f t="shared" si="57"/>
        <v>558</v>
      </c>
      <c r="K89" s="85">
        <f t="shared" si="57"/>
        <v>206</v>
      </c>
      <c r="L89" s="85">
        <f t="shared" si="57"/>
        <v>167</v>
      </c>
      <c r="M89" s="85">
        <f t="shared" si="57"/>
        <v>187</v>
      </c>
      <c r="N89" s="108">
        <f t="shared" si="57"/>
        <v>50</v>
      </c>
      <c r="O89" s="109">
        <f t="shared" si="57"/>
        <v>0</v>
      </c>
      <c r="P89" s="85">
        <f t="shared" si="57"/>
        <v>0</v>
      </c>
      <c r="Q89" s="85">
        <f t="shared" si="58"/>
        <v>0</v>
      </c>
      <c r="R89" s="108">
        <f t="shared" si="58"/>
        <v>0</v>
      </c>
      <c r="S89" s="109">
        <f t="shared" si="58"/>
        <v>0</v>
      </c>
      <c r="T89" s="85">
        <f t="shared" si="58"/>
        <v>0</v>
      </c>
      <c r="U89" s="85">
        <f t="shared" si="58"/>
        <v>0</v>
      </c>
      <c r="V89" s="85">
        <f t="shared" si="58"/>
        <v>0</v>
      </c>
      <c r="W89" s="108">
        <f t="shared" si="58"/>
        <v>0</v>
      </c>
      <c r="X89" s="109">
        <f t="shared" si="58"/>
        <v>407</v>
      </c>
      <c r="Y89" s="85">
        <f t="shared" si="58"/>
        <v>697</v>
      </c>
      <c r="Z89" s="85">
        <f t="shared" si="58"/>
        <v>1310</v>
      </c>
      <c r="AA89" s="85">
        <f t="shared" si="59"/>
        <v>106</v>
      </c>
      <c r="AB89" s="85">
        <f t="shared" si="59"/>
        <v>258</v>
      </c>
      <c r="AC89" s="108">
        <f t="shared" si="59"/>
        <v>72</v>
      </c>
      <c r="AD89" s="109">
        <f t="shared" si="59"/>
        <v>0</v>
      </c>
      <c r="AE89" s="85">
        <f t="shared" si="59"/>
        <v>0</v>
      </c>
      <c r="AF89" s="85">
        <f t="shared" si="59"/>
        <v>0</v>
      </c>
      <c r="AG89" s="85">
        <f t="shared" si="59"/>
        <v>0</v>
      </c>
      <c r="AH89" s="85">
        <f t="shared" si="59"/>
        <v>0</v>
      </c>
      <c r="AI89" s="85">
        <f t="shared" si="59"/>
        <v>0</v>
      </c>
      <c r="AJ89" s="75"/>
      <c r="AK89" s="76"/>
      <c r="AL89" s="76"/>
      <c r="AM89" s="76"/>
      <c r="AN89" s="76"/>
    </row>
    <row r="90" spans="1:40" x14ac:dyDescent="0.2">
      <c r="A90" s="81" t="str">
        <f t="shared" si="56"/>
        <v/>
      </c>
      <c r="B90" s="87"/>
      <c r="C90" s="87"/>
      <c r="D90" s="34"/>
      <c r="E90" s="33"/>
      <c r="F90" s="33"/>
      <c r="G90" s="86"/>
      <c r="H90" s="110"/>
      <c r="I90" s="132"/>
      <c r="J90" s="86"/>
      <c r="K90" s="86"/>
      <c r="L90" s="86"/>
      <c r="M90" s="86"/>
      <c r="N90" s="110"/>
      <c r="O90" s="111"/>
      <c r="P90" s="86"/>
      <c r="Q90" s="86"/>
      <c r="R90" s="110"/>
      <c r="S90" s="111"/>
      <c r="T90" s="86"/>
      <c r="U90" s="86"/>
      <c r="V90" s="86"/>
      <c r="W90" s="110"/>
      <c r="X90" s="111"/>
      <c r="Y90" s="86"/>
      <c r="Z90" s="86"/>
      <c r="AA90" s="86"/>
      <c r="AB90" s="86"/>
      <c r="AC90" s="110"/>
      <c r="AD90" s="111"/>
      <c r="AE90" s="86"/>
      <c r="AF90" s="86"/>
      <c r="AG90" s="86"/>
      <c r="AH90" s="86"/>
      <c r="AI90" s="86"/>
      <c r="AJ90" s="75"/>
      <c r="AK90" s="76" t="s">
        <v>196</v>
      </c>
      <c r="AL90" s="76" t="s">
        <v>196</v>
      </c>
      <c r="AM90" s="76"/>
      <c r="AN90" s="76"/>
    </row>
    <row r="91" spans="1:40" x14ac:dyDescent="0.2">
      <c r="A91" s="81" t="str">
        <f t="shared" si="56"/>
        <v>E40816</v>
      </c>
      <c r="B91" s="87"/>
      <c r="C91" s="87"/>
      <c r="D91" s="70">
        <v>40816</v>
      </c>
      <c r="E91" s="33" t="s">
        <v>530</v>
      </c>
      <c r="F91" s="33" t="s">
        <v>529</v>
      </c>
      <c r="G91" s="85">
        <f t="shared" ref="G91:P100" si="60">SUMIFS(G$179:G$792,$D$179:$D$792,$D91,$B$179:$B$792,$E91)</f>
        <v>0</v>
      </c>
      <c r="H91" s="108">
        <f t="shared" si="60"/>
        <v>387</v>
      </c>
      <c r="I91" s="131">
        <f t="shared" si="60"/>
        <v>250</v>
      </c>
      <c r="J91" s="85">
        <f t="shared" si="60"/>
        <v>90</v>
      </c>
      <c r="K91" s="85">
        <f t="shared" si="60"/>
        <v>19</v>
      </c>
      <c r="L91" s="85">
        <f t="shared" si="60"/>
        <v>0</v>
      </c>
      <c r="M91" s="85">
        <f t="shared" si="60"/>
        <v>0</v>
      </c>
      <c r="N91" s="108">
        <f t="shared" si="60"/>
        <v>10</v>
      </c>
      <c r="O91" s="109">
        <f t="shared" si="60"/>
        <v>295</v>
      </c>
      <c r="P91" s="85">
        <f t="shared" si="60"/>
        <v>50</v>
      </c>
      <c r="Q91" s="85">
        <f t="shared" ref="Q91:Z100" si="61">SUMIFS(Q$179:Q$792,$D$179:$D$792,$D91,$B$179:$B$792,$E91)</f>
        <v>16</v>
      </c>
      <c r="R91" s="108">
        <f t="shared" si="61"/>
        <v>26</v>
      </c>
      <c r="S91" s="109">
        <f t="shared" si="61"/>
        <v>120</v>
      </c>
      <c r="T91" s="85">
        <f t="shared" si="61"/>
        <v>189</v>
      </c>
      <c r="U91" s="85">
        <f t="shared" si="61"/>
        <v>47</v>
      </c>
      <c r="V91" s="85">
        <f t="shared" si="61"/>
        <v>11</v>
      </c>
      <c r="W91" s="108">
        <f t="shared" si="61"/>
        <v>20</v>
      </c>
      <c r="X91" s="109">
        <f t="shared" si="61"/>
        <v>60</v>
      </c>
      <c r="Y91" s="85">
        <f t="shared" si="61"/>
        <v>76</v>
      </c>
      <c r="Z91" s="85">
        <f t="shared" si="61"/>
        <v>336</v>
      </c>
      <c r="AA91" s="85">
        <f t="shared" ref="AA91:AI100" si="62">SUMIFS(AA$179:AA$792,$D$179:$D$792,$D91,$B$179:$B$792,$E91)</f>
        <v>7</v>
      </c>
      <c r="AB91" s="85">
        <f t="shared" si="62"/>
        <v>2</v>
      </c>
      <c r="AC91" s="108">
        <f t="shared" si="62"/>
        <v>0</v>
      </c>
      <c r="AD91" s="109">
        <f t="shared" si="62"/>
        <v>0</v>
      </c>
      <c r="AE91" s="85">
        <f t="shared" si="62"/>
        <v>0</v>
      </c>
      <c r="AF91" s="85">
        <f t="shared" si="62"/>
        <v>0</v>
      </c>
      <c r="AG91" s="85">
        <f t="shared" si="62"/>
        <v>0</v>
      </c>
      <c r="AH91" s="85">
        <f t="shared" si="62"/>
        <v>0</v>
      </c>
      <c r="AI91" s="85">
        <f t="shared" si="62"/>
        <v>18</v>
      </c>
      <c r="AJ91" s="75"/>
      <c r="AK91" s="76" t="s">
        <v>653</v>
      </c>
      <c r="AL91" s="76" t="s">
        <v>653</v>
      </c>
      <c r="AM91" s="76"/>
      <c r="AN91" s="76"/>
    </row>
    <row r="92" spans="1:40" x14ac:dyDescent="0.2">
      <c r="A92" s="81" t="str">
        <f t="shared" si="56"/>
        <v>E40999</v>
      </c>
      <c r="B92" s="87"/>
      <c r="C92" s="87"/>
      <c r="D92" s="89">
        <f>EOMONTH(D91,6)</f>
        <v>40999</v>
      </c>
      <c r="E92" s="87" t="str">
        <f>E91</f>
        <v>E</v>
      </c>
      <c r="F92" s="87" t="str">
        <f t="shared" ref="F92:F111" si="63">F91</f>
        <v>East of England</v>
      </c>
      <c r="G92" s="85">
        <f t="shared" si="60"/>
        <v>0</v>
      </c>
      <c r="H92" s="108">
        <f t="shared" si="60"/>
        <v>312</v>
      </c>
      <c r="I92" s="131">
        <f t="shared" si="60"/>
        <v>197</v>
      </c>
      <c r="J92" s="85">
        <f t="shared" si="60"/>
        <v>72</v>
      </c>
      <c r="K92" s="85">
        <f t="shared" si="60"/>
        <v>19</v>
      </c>
      <c r="L92" s="85">
        <f t="shared" si="60"/>
        <v>0</v>
      </c>
      <c r="M92" s="85">
        <f t="shared" si="60"/>
        <v>0</v>
      </c>
      <c r="N92" s="108">
        <f t="shared" si="60"/>
        <v>9</v>
      </c>
      <c r="O92" s="109">
        <f t="shared" si="60"/>
        <v>244</v>
      </c>
      <c r="P92" s="85">
        <f t="shared" si="60"/>
        <v>28</v>
      </c>
      <c r="Q92" s="85">
        <f t="shared" si="61"/>
        <v>12</v>
      </c>
      <c r="R92" s="108">
        <f t="shared" si="61"/>
        <v>18</v>
      </c>
      <c r="S92" s="109">
        <f t="shared" si="61"/>
        <v>89</v>
      </c>
      <c r="T92" s="85">
        <f t="shared" si="61"/>
        <v>161</v>
      </c>
      <c r="U92" s="85">
        <f t="shared" si="61"/>
        <v>36</v>
      </c>
      <c r="V92" s="85">
        <f t="shared" si="61"/>
        <v>8</v>
      </c>
      <c r="W92" s="108">
        <f t="shared" si="61"/>
        <v>18</v>
      </c>
      <c r="X92" s="109">
        <f t="shared" si="61"/>
        <v>58</v>
      </c>
      <c r="Y92" s="85">
        <f t="shared" si="61"/>
        <v>77</v>
      </c>
      <c r="Z92" s="85">
        <f t="shared" si="61"/>
        <v>195</v>
      </c>
      <c r="AA92" s="85">
        <f t="shared" si="62"/>
        <v>5</v>
      </c>
      <c r="AB92" s="85">
        <f t="shared" si="62"/>
        <v>8</v>
      </c>
      <c r="AC92" s="108">
        <f t="shared" si="62"/>
        <v>0</v>
      </c>
      <c r="AD92" s="109">
        <f t="shared" si="62"/>
        <v>0</v>
      </c>
      <c r="AE92" s="85">
        <f t="shared" si="62"/>
        <v>0</v>
      </c>
      <c r="AF92" s="85">
        <f t="shared" si="62"/>
        <v>0</v>
      </c>
      <c r="AG92" s="85">
        <f t="shared" si="62"/>
        <v>0</v>
      </c>
      <c r="AH92" s="85">
        <f t="shared" si="62"/>
        <v>0</v>
      </c>
      <c r="AI92" s="85">
        <f t="shared" si="62"/>
        <v>15</v>
      </c>
      <c r="AJ92" s="75"/>
      <c r="AK92" s="76" t="s">
        <v>27</v>
      </c>
      <c r="AL92" s="76" t="s">
        <v>308</v>
      </c>
      <c r="AM92" s="76"/>
      <c r="AN92" s="76"/>
    </row>
    <row r="93" spans="1:40" x14ac:dyDescent="0.2">
      <c r="A93" s="81" t="str">
        <f t="shared" si="56"/>
        <v>E41182</v>
      </c>
      <c r="B93" s="87"/>
      <c r="C93" s="87"/>
      <c r="D93" s="89">
        <f t="shared" ref="D93:D111" si="64">EOMONTH(D92,6)</f>
        <v>41182</v>
      </c>
      <c r="E93" s="87" t="str">
        <f t="shared" ref="E93:E111" si="65">E92</f>
        <v>E</v>
      </c>
      <c r="F93" s="87" t="str">
        <f t="shared" si="63"/>
        <v>East of England</v>
      </c>
      <c r="G93" s="85">
        <f t="shared" si="60"/>
        <v>0</v>
      </c>
      <c r="H93" s="108">
        <f t="shared" si="60"/>
        <v>223</v>
      </c>
      <c r="I93" s="131">
        <f t="shared" si="60"/>
        <v>171</v>
      </c>
      <c r="J93" s="85">
        <f t="shared" si="60"/>
        <v>36</v>
      </c>
      <c r="K93" s="85">
        <f t="shared" si="60"/>
        <v>7</v>
      </c>
      <c r="L93" s="85">
        <f t="shared" si="60"/>
        <v>0</v>
      </c>
      <c r="M93" s="85">
        <f t="shared" si="60"/>
        <v>0</v>
      </c>
      <c r="N93" s="108">
        <f t="shared" si="60"/>
        <v>1</v>
      </c>
      <c r="O93" s="109">
        <f t="shared" si="60"/>
        <v>199</v>
      </c>
      <c r="P93" s="85">
        <f t="shared" si="60"/>
        <v>14</v>
      </c>
      <c r="Q93" s="85">
        <f t="shared" si="61"/>
        <v>4</v>
      </c>
      <c r="R93" s="108">
        <f t="shared" si="61"/>
        <v>6</v>
      </c>
      <c r="S93" s="109">
        <f t="shared" si="61"/>
        <v>54</v>
      </c>
      <c r="T93" s="85">
        <f t="shared" si="61"/>
        <v>120</v>
      </c>
      <c r="U93" s="85">
        <f t="shared" si="61"/>
        <v>33</v>
      </c>
      <c r="V93" s="85">
        <f t="shared" si="61"/>
        <v>10</v>
      </c>
      <c r="W93" s="108">
        <f t="shared" si="61"/>
        <v>6</v>
      </c>
      <c r="X93" s="109">
        <f t="shared" si="61"/>
        <v>36</v>
      </c>
      <c r="Y93" s="85">
        <f t="shared" si="61"/>
        <v>37</v>
      </c>
      <c r="Z93" s="85">
        <f t="shared" si="61"/>
        <v>149</v>
      </c>
      <c r="AA93" s="85">
        <f t="shared" si="62"/>
        <v>3</v>
      </c>
      <c r="AB93" s="85">
        <f t="shared" si="62"/>
        <v>8</v>
      </c>
      <c r="AC93" s="108">
        <f t="shared" si="62"/>
        <v>0</v>
      </c>
      <c r="AD93" s="109">
        <f t="shared" si="62"/>
        <v>0</v>
      </c>
      <c r="AE93" s="85">
        <f t="shared" si="62"/>
        <v>0</v>
      </c>
      <c r="AF93" s="85">
        <f t="shared" si="62"/>
        <v>0</v>
      </c>
      <c r="AG93" s="85">
        <f t="shared" si="62"/>
        <v>0</v>
      </c>
      <c r="AH93" s="85">
        <f t="shared" si="62"/>
        <v>0</v>
      </c>
      <c r="AI93" s="85">
        <f t="shared" si="62"/>
        <v>8</v>
      </c>
      <c r="AJ93" s="75"/>
      <c r="AK93" s="76" t="s">
        <v>572</v>
      </c>
      <c r="AL93" s="76" t="s">
        <v>581</v>
      </c>
      <c r="AM93" s="76"/>
      <c r="AN93" s="76"/>
    </row>
    <row r="94" spans="1:40" x14ac:dyDescent="0.2">
      <c r="A94" s="81" t="str">
        <f t="shared" si="56"/>
        <v>E41364</v>
      </c>
      <c r="B94" s="87"/>
      <c r="C94" s="87"/>
      <c r="D94" s="89">
        <f t="shared" si="64"/>
        <v>41364</v>
      </c>
      <c r="E94" s="87" t="str">
        <f t="shared" si="65"/>
        <v>E</v>
      </c>
      <c r="F94" s="87" t="str">
        <f t="shared" si="63"/>
        <v>East of England</v>
      </c>
      <c r="G94" s="85">
        <f t="shared" si="60"/>
        <v>0</v>
      </c>
      <c r="H94" s="108">
        <f t="shared" si="60"/>
        <v>744</v>
      </c>
      <c r="I94" s="131">
        <f t="shared" si="60"/>
        <v>523.0018</v>
      </c>
      <c r="J94" s="85">
        <f t="shared" si="60"/>
        <v>139.9991</v>
      </c>
      <c r="K94" s="85">
        <f t="shared" si="60"/>
        <v>26.999700000000001</v>
      </c>
      <c r="L94" s="85">
        <f t="shared" si="60"/>
        <v>0</v>
      </c>
      <c r="M94" s="85">
        <f t="shared" si="60"/>
        <v>0</v>
      </c>
      <c r="N94" s="108">
        <f t="shared" si="60"/>
        <v>13</v>
      </c>
      <c r="O94" s="109">
        <f t="shared" si="60"/>
        <v>640.6</v>
      </c>
      <c r="P94" s="85">
        <f t="shared" si="60"/>
        <v>67.216999999999999</v>
      </c>
      <c r="Q94" s="85">
        <f t="shared" si="61"/>
        <v>19.0868</v>
      </c>
      <c r="R94" s="108">
        <f t="shared" si="61"/>
        <v>17.0868</v>
      </c>
      <c r="S94" s="109">
        <f t="shared" si="61"/>
        <v>215.02170000000001</v>
      </c>
      <c r="T94" s="85">
        <f t="shared" si="61"/>
        <v>390.35660000000001</v>
      </c>
      <c r="U94" s="85">
        <f t="shared" si="61"/>
        <v>88.178300000000007</v>
      </c>
      <c r="V94" s="85">
        <f t="shared" si="61"/>
        <v>32.3566</v>
      </c>
      <c r="W94" s="108">
        <f t="shared" si="61"/>
        <v>18.0868</v>
      </c>
      <c r="X94" s="109">
        <f t="shared" si="61"/>
        <v>93.197900000000004</v>
      </c>
      <c r="Y94" s="85">
        <f t="shared" si="61"/>
        <v>204.3466</v>
      </c>
      <c r="Z94" s="85">
        <f t="shared" si="61"/>
        <v>295.37119999999999</v>
      </c>
      <c r="AA94" s="85">
        <f t="shared" si="62"/>
        <v>37.088999999999999</v>
      </c>
      <c r="AB94" s="85">
        <f t="shared" si="62"/>
        <v>41</v>
      </c>
      <c r="AC94" s="108">
        <f t="shared" si="62"/>
        <v>0</v>
      </c>
      <c r="AD94" s="109">
        <f t="shared" si="62"/>
        <v>0</v>
      </c>
      <c r="AE94" s="85">
        <f t="shared" si="62"/>
        <v>0</v>
      </c>
      <c r="AF94" s="85">
        <f t="shared" si="62"/>
        <v>0</v>
      </c>
      <c r="AG94" s="85">
        <f t="shared" si="62"/>
        <v>0</v>
      </c>
      <c r="AH94" s="85">
        <f t="shared" si="62"/>
        <v>0</v>
      </c>
      <c r="AI94" s="85">
        <f t="shared" si="62"/>
        <v>40.999400000000001</v>
      </c>
      <c r="AJ94" s="75"/>
      <c r="AK94" s="76" t="s">
        <v>363</v>
      </c>
      <c r="AL94" s="76" t="s">
        <v>363</v>
      </c>
      <c r="AM94" s="76"/>
      <c r="AN94" s="76"/>
    </row>
    <row r="95" spans="1:40" x14ac:dyDescent="0.2">
      <c r="A95" s="81" t="str">
        <f t="shared" si="56"/>
        <v>E41547</v>
      </c>
      <c r="B95" s="87"/>
      <c r="C95" s="87"/>
      <c r="D95" s="89">
        <f t="shared" si="64"/>
        <v>41547</v>
      </c>
      <c r="E95" s="87" t="str">
        <f t="shared" si="65"/>
        <v>E</v>
      </c>
      <c r="F95" s="87" t="str">
        <f t="shared" si="63"/>
        <v>East of England</v>
      </c>
      <c r="G95" s="85">
        <f t="shared" si="60"/>
        <v>0</v>
      </c>
      <c r="H95" s="108">
        <f t="shared" si="60"/>
        <v>1840</v>
      </c>
      <c r="I95" s="131">
        <f t="shared" si="60"/>
        <v>1147</v>
      </c>
      <c r="J95" s="85">
        <f t="shared" si="60"/>
        <v>391</v>
      </c>
      <c r="K95" s="85">
        <f t="shared" si="60"/>
        <v>109</v>
      </c>
      <c r="L95" s="85">
        <f t="shared" si="60"/>
        <v>0</v>
      </c>
      <c r="M95" s="85">
        <f t="shared" si="60"/>
        <v>0</v>
      </c>
      <c r="N95" s="108">
        <f t="shared" si="60"/>
        <v>72</v>
      </c>
      <c r="O95" s="109">
        <f t="shared" si="60"/>
        <v>1529</v>
      </c>
      <c r="P95" s="85">
        <f t="shared" si="60"/>
        <v>143</v>
      </c>
      <c r="Q95" s="85">
        <f t="shared" si="61"/>
        <v>80</v>
      </c>
      <c r="R95" s="108">
        <f t="shared" si="61"/>
        <v>88</v>
      </c>
      <c r="S95" s="109">
        <f t="shared" si="61"/>
        <v>470</v>
      </c>
      <c r="T95" s="85">
        <f t="shared" si="61"/>
        <v>488</v>
      </c>
      <c r="U95" s="85">
        <f t="shared" si="61"/>
        <v>146</v>
      </c>
      <c r="V95" s="85">
        <f t="shared" si="61"/>
        <v>50</v>
      </c>
      <c r="W95" s="108">
        <f t="shared" si="61"/>
        <v>57</v>
      </c>
      <c r="X95" s="109">
        <f t="shared" si="61"/>
        <v>268</v>
      </c>
      <c r="Y95" s="85">
        <f t="shared" si="61"/>
        <v>573</v>
      </c>
      <c r="Z95" s="85">
        <f t="shared" si="61"/>
        <v>604</v>
      </c>
      <c r="AA95" s="85">
        <f t="shared" si="62"/>
        <v>170</v>
      </c>
      <c r="AB95" s="85">
        <f t="shared" si="62"/>
        <v>133</v>
      </c>
      <c r="AC95" s="108">
        <f t="shared" si="62"/>
        <v>0</v>
      </c>
      <c r="AD95" s="109">
        <f t="shared" si="62"/>
        <v>0</v>
      </c>
      <c r="AE95" s="85">
        <f t="shared" si="62"/>
        <v>0</v>
      </c>
      <c r="AF95" s="85">
        <f t="shared" si="62"/>
        <v>0</v>
      </c>
      <c r="AG95" s="85">
        <f t="shared" si="62"/>
        <v>0</v>
      </c>
      <c r="AH95" s="85">
        <f t="shared" si="62"/>
        <v>0</v>
      </c>
      <c r="AI95" s="85">
        <f t="shared" si="62"/>
        <v>121</v>
      </c>
      <c r="AJ95" s="75"/>
      <c r="AK95" s="76" t="s">
        <v>45</v>
      </c>
      <c r="AL95" s="76" t="s">
        <v>348</v>
      </c>
      <c r="AM95" s="76"/>
      <c r="AN95" s="76"/>
    </row>
    <row r="96" spans="1:40" x14ac:dyDescent="0.2">
      <c r="A96" s="81" t="str">
        <f t="shared" si="56"/>
        <v>E41729</v>
      </c>
      <c r="B96" s="87"/>
      <c r="C96" s="87"/>
      <c r="D96" s="89">
        <f t="shared" si="64"/>
        <v>41729</v>
      </c>
      <c r="E96" s="87" t="str">
        <f t="shared" si="65"/>
        <v>E</v>
      </c>
      <c r="F96" s="87" t="str">
        <f t="shared" si="63"/>
        <v>East of England</v>
      </c>
      <c r="G96" s="85">
        <f t="shared" si="60"/>
        <v>0</v>
      </c>
      <c r="H96" s="108">
        <f t="shared" si="60"/>
        <v>2602</v>
      </c>
      <c r="I96" s="131">
        <f t="shared" si="60"/>
        <v>1790</v>
      </c>
      <c r="J96" s="85">
        <f t="shared" si="60"/>
        <v>535</v>
      </c>
      <c r="K96" s="85">
        <f t="shared" si="60"/>
        <v>100</v>
      </c>
      <c r="L96" s="85">
        <f t="shared" si="60"/>
        <v>0</v>
      </c>
      <c r="M96" s="85">
        <f t="shared" si="60"/>
        <v>0</v>
      </c>
      <c r="N96" s="108">
        <f t="shared" si="60"/>
        <v>54</v>
      </c>
      <c r="O96" s="109">
        <f t="shared" si="60"/>
        <v>2176</v>
      </c>
      <c r="P96" s="85">
        <f t="shared" si="60"/>
        <v>239</v>
      </c>
      <c r="Q96" s="85">
        <f t="shared" si="61"/>
        <v>65</v>
      </c>
      <c r="R96" s="108">
        <f t="shared" si="61"/>
        <v>88</v>
      </c>
      <c r="S96" s="109">
        <f t="shared" si="61"/>
        <v>732</v>
      </c>
      <c r="T96" s="85">
        <f t="shared" si="61"/>
        <v>845</v>
      </c>
      <c r="U96" s="85">
        <f t="shared" si="61"/>
        <v>262</v>
      </c>
      <c r="V96" s="85">
        <f t="shared" si="61"/>
        <v>88</v>
      </c>
      <c r="W96" s="108">
        <f t="shared" si="61"/>
        <v>61</v>
      </c>
      <c r="X96" s="109">
        <f t="shared" si="61"/>
        <v>398</v>
      </c>
      <c r="Y96" s="85">
        <f t="shared" si="61"/>
        <v>734</v>
      </c>
      <c r="Z96" s="85">
        <f t="shared" si="61"/>
        <v>933</v>
      </c>
      <c r="AA96" s="85">
        <f t="shared" si="62"/>
        <v>270</v>
      </c>
      <c r="AB96" s="85">
        <f t="shared" si="62"/>
        <v>172</v>
      </c>
      <c r="AC96" s="108">
        <f t="shared" si="62"/>
        <v>0</v>
      </c>
      <c r="AD96" s="109">
        <f t="shared" si="62"/>
        <v>0</v>
      </c>
      <c r="AE96" s="85">
        <f t="shared" si="62"/>
        <v>0</v>
      </c>
      <c r="AF96" s="85">
        <f t="shared" si="62"/>
        <v>0</v>
      </c>
      <c r="AG96" s="85">
        <f t="shared" si="62"/>
        <v>0</v>
      </c>
      <c r="AH96" s="85">
        <f t="shared" si="62"/>
        <v>0</v>
      </c>
      <c r="AI96" s="85">
        <f t="shared" si="62"/>
        <v>112</v>
      </c>
      <c r="AJ96" s="75"/>
      <c r="AK96" s="76" t="s">
        <v>68</v>
      </c>
      <c r="AL96" s="76" t="s">
        <v>349</v>
      </c>
      <c r="AM96" s="76"/>
      <c r="AN96" s="76"/>
    </row>
    <row r="97" spans="1:40" x14ac:dyDescent="0.2">
      <c r="A97" s="81" t="str">
        <f t="shared" si="56"/>
        <v>E41912</v>
      </c>
      <c r="B97" s="87"/>
      <c r="C97" s="87"/>
      <c r="D97" s="89">
        <f t="shared" si="64"/>
        <v>41912</v>
      </c>
      <c r="E97" s="87" t="str">
        <f t="shared" si="65"/>
        <v>E</v>
      </c>
      <c r="F97" s="87" t="str">
        <f t="shared" si="63"/>
        <v>East of England</v>
      </c>
      <c r="G97" s="85">
        <f t="shared" si="60"/>
        <v>0</v>
      </c>
      <c r="H97" s="108">
        <f t="shared" si="60"/>
        <v>3502</v>
      </c>
      <c r="I97" s="131">
        <f t="shared" si="60"/>
        <v>2381</v>
      </c>
      <c r="J97" s="85">
        <f t="shared" si="60"/>
        <v>629</v>
      </c>
      <c r="K97" s="85">
        <f t="shared" si="60"/>
        <v>143</v>
      </c>
      <c r="L97" s="85">
        <f t="shared" si="60"/>
        <v>0</v>
      </c>
      <c r="M97" s="85">
        <f t="shared" si="60"/>
        <v>0</v>
      </c>
      <c r="N97" s="108">
        <f t="shared" si="60"/>
        <v>71</v>
      </c>
      <c r="O97" s="109">
        <f t="shared" si="60"/>
        <v>2906</v>
      </c>
      <c r="P97" s="85">
        <f t="shared" si="60"/>
        <v>269</v>
      </c>
      <c r="Q97" s="85">
        <f t="shared" si="61"/>
        <v>90</v>
      </c>
      <c r="R97" s="108">
        <f t="shared" si="61"/>
        <v>141</v>
      </c>
      <c r="S97" s="109">
        <f t="shared" si="61"/>
        <v>1073</v>
      </c>
      <c r="T97" s="85">
        <f t="shared" si="61"/>
        <v>1216</v>
      </c>
      <c r="U97" s="85">
        <f t="shared" si="61"/>
        <v>345</v>
      </c>
      <c r="V97" s="85">
        <f t="shared" si="61"/>
        <v>111</v>
      </c>
      <c r="W97" s="108">
        <f t="shared" si="61"/>
        <v>132</v>
      </c>
      <c r="X97" s="109">
        <f t="shared" si="61"/>
        <v>521</v>
      </c>
      <c r="Y97" s="85">
        <f t="shared" si="61"/>
        <v>991</v>
      </c>
      <c r="Z97" s="85">
        <f t="shared" si="61"/>
        <v>1161</v>
      </c>
      <c r="AA97" s="85">
        <f t="shared" si="62"/>
        <v>332</v>
      </c>
      <c r="AB97" s="85">
        <f t="shared" si="62"/>
        <v>280</v>
      </c>
      <c r="AC97" s="108">
        <f t="shared" si="62"/>
        <v>0</v>
      </c>
      <c r="AD97" s="109">
        <f t="shared" si="62"/>
        <v>0</v>
      </c>
      <c r="AE97" s="85">
        <f t="shared" si="62"/>
        <v>0</v>
      </c>
      <c r="AF97" s="85">
        <f t="shared" si="62"/>
        <v>0</v>
      </c>
      <c r="AG97" s="85">
        <f t="shared" si="62"/>
        <v>0</v>
      </c>
      <c r="AH97" s="85">
        <f t="shared" si="62"/>
        <v>0</v>
      </c>
      <c r="AI97" s="85">
        <f t="shared" si="62"/>
        <v>193</v>
      </c>
      <c r="AJ97" s="75"/>
      <c r="AK97" s="76" t="s">
        <v>1</v>
      </c>
      <c r="AL97" s="76" t="s">
        <v>355</v>
      </c>
      <c r="AM97" s="76"/>
      <c r="AN97" s="76"/>
    </row>
    <row r="98" spans="1:40" x14ac:dyDescent="0.2">
      <c r="A98" s="81" t="str">
        <f t="shared" si="56"/>
        <v>E42094</v>
      </c>
      <c r="B98" s="87"/>
      <c r="C98" s="87"/>
      <c r="D98" s="89">
        <f t="shared" si="64"/>
        <v>42094</v>
      </c>
      <c r="E98" s="87" t="str">
        <f t="shared" si="65"/>
        <v>E</v>
      </c>
      <c r="F98" s="87" t="str">
        <f t="shared" si="63"/>
        <v>East of England</v>
      </c>
      <c r="G98" s="85">
        <f t="shared" si="60"/>
        <v>0</v>
      </c>
      <c r="H98" s="108">
        <f t="shared" si="60"/>
        <v>3656</v>
      </c>
      <c r="I98" s="131">
        <f t="shared" si="60"/>
        <v>2489</v>
      </c>
      <c r="J98" s="85">
        <f t="shared" si="60"/>
        <v>707</v>
      </c>
      <c r="K98" s="85">
        <f t="shared" si="60"/>
        <v>154</v>
      </c>
      <c r="L98" s="85">
        <f t="shared" si="60"/>
        <v>0</v>
      </c>
      <c r="M98" s="85">
        <f t="shared" si="60"/>
        <v>0</v>
      </c>
      <c r="N98" s="108">
        <f t="shared" si="60"/>
        <v>62</v>
      </c>
      <c r="O98" s="109">
        <f t="shared" si="60"/>
        <v>3059</v>
      </c>
      <c r="P98" s="85">
        <f t="shared" si="60"/>
        <v>320</v>
      </c>
      <c r="Q98" s="85">
        <f t="shared" si="61"/>
        <v>118</v>
      </c>
      <c r="R98" s="108">
        <f t="shared" si="61"/>
        <v>126</v>
      </c>
      <c r="S98" s="109">
        <f t="shared" si="61"/>
        <v>1030</v>
      </c>
      <c r="T98" s="85">
        <f t="shared" si="61"/>
        <v>1317</v>
      </c>
      <c r="U98" s="85">
        <f t="shared" si="61"/>
        <v>410</v>
      </c>
      <c r="V98" s="85">
        <f t="shared" si="61"/>
        <v>142</v>
      </c>
      <c r="W98" s="108">
        <f t="shared" si="61"/>
        <v>123</v>
      </c>
      <c r="X98" s="109">
        <f t="shared" si="61"/>
        <v>616</v>
      </c>
      <c r="Y98" s="85">
        <f t="shared" si="61"/>
        <v>987</v>
      </c>
      <c r="Z98" s="85">
        <f t="shared" si="61"/>
        <v>1267</v>
      </c>
      <c r="AA98" s="85">
        <f t="shared" si="62"/>
        <v>304</v>
      </c>
      <c r="AB98" s="85">
        <f t="shared" si="62"/>
        <v>288</v>
      </c>
      <c r="AC98" s="108">
        <f t="shared" si="62"/>
        <v>0</v>
      </c>
      <c r="AD98" s="109">
        <f t="shared" si="62"/>
        <v>0</v>
      </c>
      <c r="AE98" s="85">
        <f t="shared" si="62"/>
        <v>0</v>
      </c>
      <c r="AF98" s="85">
        <f t="shared" si="62"/>
        <v>0</v>
      </c>
      <c r="AG98" s="85">
        <f t="shared" si="62"/>
        <v>0</v>
      </c>
      <c r="AH98" s="85">
        <f t="shared" si="62"/>
        <v>0</v>
      </c>
      <c r="AI98" s="85">
        <f t="shared" si="62"/>
        <v>244</v>
      </c>
      <c r="AJ98" s="75"/>
      <c r="AK98" s="76" t="s">
        <v>584</v>
      </c>
      <c r="AL98" s="76" t="s">
        <v>584</v>
      </c>
      <c r="AM98" s="76"/>
      <c r="AN98" s="76"/>
    </row>
    <row r="99" spans="1:40" x14ac:dyDescent="0.2">
      <c r="A99" s="81" t="str">
        <f t="shared" si="56"/>
        <v>E42277</v>
      </c>
      <c r="B99" s="87"/>
      <c r="C99" s="87"/>
      <c r="D99" s="89">
        <f t="shared" si="64"/>
        <v>42277</v>
      </c>
      <c r="E99" s="87" t="str">
        <f t="shared" si="65"/>
        <v>E</v>
      </c>
      <c r="F99" s="87" t="str">
        <f t="shared" si="63"/>
        <v>East of England</v>
      </c>
      <c r="G99" s="85">
        <f t="shared" si="60"/>
        <v>0</v>
      </c>
      <c r="H99" s="108">
        <f t="shared" si="60"/>
        <v>3291</v>
      </c>
      <c r="I99" s="131">
        <f t="shared" si="60"/>
        <v>2335</v>
      </c>
      <c r="J99" s="85">
        <f t="shared" si="60"/>
        <v>611</v>
      </c>
      <c r="K99" s="85">
        <f t="shared" si="60"/>
        <v>124</v>
      </c>
      <c r="L99" s="85">
        <f t="shared" si="60"/>
        <v>0</v>
      </c>
      <c r="M99" s="85">
        <f t="shared" si="60"/>
        <v>0</v>
      </c>
      <c r="N99" s="108">
        <f t="shared" si="60"/>
        <v>35</v>
      </c>
      <c r="O99" s="109">
        <f t="shared" si="60"/>
        <v>2798</v>
      </c>
      <c r="P99" s="85">
        <f t="shared" si="60"/>
        <v>245</v>
      </c>
      <c r="Q99" s="85">
        <f t="shared" si="61"/>
        <v>85</v>
      </c>
      <c r="R99" s="108">
        <f t="shared" si="61"/>
        <v>149</v>
      </c>
      <c r="S99" s="109">
        <f t="shared" si="61"/>
        <v>999</v>
      </c>
      <c r="T99" s="85">
        <f t="shared" si="61"/>
        <v>1104</v>
      </c>
      <c r="U99" s="85">
        <f t="shared" si="61"/>
        <v>348</v>
      </c>
      <c r="V99" s="85">
        <f t="shared" si="61"/>
        <v>111</v>
      </c>
      <c r="W99" s="108">
        <f t="shared" si="61"/>
        <v>73</v>
      </c>
      <c r="X99" s="109">
        <f t="shared" si="61"/>
        <v>597</v>
      </c>
      <c r="Y99" s="85">
        <f t="shared" si="61"/>
        <v>940</v>
      </c>
      <c r="Z99" s="85">
        <f t="shared" si="61"/>
        <v>1102</v>
      </c>
      <c r="AA99" s="85">
        <f t="shared" si="62"/>
        <v>319</v>
      </c>
      <c r="AB99" s="85">
        <f t="shared" si="62"/>
        <v>244</v>
      </c>
      <c r="AC99" s="108">
        <f t="shared" si="62"/>
        <v>0</v>
      </c>
      <c r="AD99" s="109">
        <f t="shared" si="62"/>
        <v>0</v>
      </c>
      <c r="AE99" s="85">
        <f t="shared" si="62"/>
        <v>0</v>
      </c>
      <c r="AF99" s="85">
        <f t="shared" si="62"/>
        <v>0</v>
      </c>
      <c r="AG99" s="85">
        <f t="shared" si="62"/>
        <v>0</v>
      </c>
      <c r="AH99" s="85">
        <f t="shared" si="62"/>
        <v>0</v>
      </c>
      <c r="AI99" s="85">
        <f t="shared" si="62"/>
        <v>177</v>
      </c>
      <c r="AJ99" s="75"/>
      <c r="AK99" s="76" t="s">
        <v>119</v>
      </c>
      <c r="AL99" s="76" t="s">
        <v>352</v>
      </c>
      <c r="AM99" s="76"/>
      <c r="AN99" s="76"/>
    </row>
    <row r="100" spans="1:40" x14ac:dyDescent="0.2">
      <c r="A100" s="81" t="str">
        <f t="shared" si="56"/>
        <v>E42460</v>
      </c>
      <c r="B100" s="87"/>
      <c r="C100" s="87"/>
      <c r="D100" s="89">
        <f t="shared" si="64"/>
        <v>42460</v>
      </c>
      <c r="E100" s="87" t="str">
        <f t="shared" si="65"/>
        <v>E</v>
      </c>
      <c r="F100" s="87" t="str">
        <f t="shared" si="63"/>
        <v>East of England</v>
      </c>
      <c r="G100" s="85">
        <f t="shared" si="60"/>
        <v>0</v>
      </c>
      <c r="H100" s="108">
        <f t="shared" si="60"/>
        <v>2999</v>
      </c>
      <c r="I100" s="131">
        <f t="shared" si="60"/>
        <v>2062</v>
      </c>
      <c r="J100" s="85">
        <f t="shared" si="60"/>
        <v>526</v>
      </c>
      <c r="K100" s="85">
        <f t="shared" si="60"/>
        <v>116</v>
      </c>
      <c r="L100" s="85">
        <f t="shared" si="60"/>
        <v>0</v>
      </c>
      <c r="M100" s="85">
        <f t="shared" si="60"/>
        <v>0</v>
      </c>
      <c r="N100" s="108">
        <f t="shared" si="60"/>
        <v>107</v>
      </c>
      <c r="O100" s="109">
        <f t="shared" si="60"/>
        <v>2503</v>
      </c>
      <c r="P100" s="85">
        <f t="shared" si="60"/>
        <v>221</v>
      </c>
      <c r="Q100" s="85">
        <f t="shared" si="61"/>
        <v>81</v>
      </c>
      <c r="R100" s="108">
        <f t="shared" si="61"/>
        <v>194</v>
      </c>
      <c r="S100" s="109">
        <f t="shared" si="61"/>
        <v>933</v>
      </c>
      <c r="T100" s="85">
        <f t="shared" si="61"/>
        <v>1090</v>
      </c>
      <c r="U100" s="85">
        <f t="shared" si="61"/>
        <v>298</v>
      </c>
      <c r="V100" s="85">
        <f t="shared" si="61"/>
        <v>112</v>
      </c>
      <c r="W100" s="108">
        <f t="shared" si="61"/>
        <v>85</v>
      </c>
      <c r="X100" s="109">
        <f t="shared" si="61"/>
        <v>491</v>
      </c>
      <c r="Y100" s="85">
        <f t="shared" si="61"/>
        <v>823</v>
      </c>
      <c r="Z100" s="85">
        <f t="shared" si="61"/>
        <v>1238</v>
      </c>
      <c r="AA100" s="85">
        <f t="shared" si="62"/>
        <v>222</v>
      </c>
      <c r="AB100" s="85">
        <f t="shared" si="62"/>
        <v>304</v>
      </c>
      <c r="AC100" s="108">
        <f t="shared" si="62"/>
        <v>0</v>
      </c>
      <c r="AD100" s="109">
        <f t="shared" si="62"/>
        <v>0</v>
      </c>
      <c r="AE100" s="85">
        <f t="shared" si="62"/>
        <v>0</v>
      </c>
      <c r="AF100" s="85">
        <f t="shared" si="62"/>
        <v>0</v>
      </c>
      <c r="AG100" s="85">
        <f t="shared" si="62"/>
        <v>0</v>
      </c>
      <c r="AH100" s="85">
        <f t="shared" si="62"/>
        <v>0</v>
      </c>
      <c r="AI100" s="85">
        <f t="shared" si="62"/>
        <v>188</v>
      </c>
      <c r="AJ100" s="75"/>
      <c r="AK100" s="76" t="s">
        <v>37</v>
      </c>
      <c r="AL100" s="76" t="s">
        <v>351</v>
      </c>
      <c r="AM100" s="76"/>
      <c r="AN100" s="76"/>
    </row>
    <row r="101" spans="1:40" x14ac:dyDescent="0.2">
      <c r="A101" s="81" t="str">
        <f t="shared" si="56"/>
        <v>E42643</v>
      </c>
      <c r="B101" s="87"/>
      <c r="C101" s="87"/>
      <c r="D101" s="89">
        <f t="shared" si="64"/>
        <v>42643</v>
      </c>
      <c r="E101" s="87" t="str">
        <f t="shared" si="65"/>
        <v>E</v>
      </c>
      <c r="F101" s="87" t="str">
        <f t="shared" si="63"/>
        <v>East of England</v>
      </c>
      <c r="G101" s="85">
        <f t="shared" ref="G101:P109" si="66">SUMIFS(G$179:G$792,$D$179:$D$792,$D101,$B$179:$B$792,$E101)</f>
        <v>0</v>
      </c>
      <c r="H101" s="108">
        <f t="shared" si="66"/>
        <v>3113</v>
      </c>
      <c r="I101" s="131">
        <f t="shared" si="66"/>
        <v>2181</v>
      </c>
      <c r="J101" s="85">
        <f t="shared" si="66"/>
        <v>566</v>
      </c>
      <c r="K101" s="85">
        <f t="shared" si="66"/>
        <v>129</v>
      </c>
      <c r="L101" s="85">
        <f t="shared" si="66"/>
        <v>0</v>
      </c>
      <c r="M101" s="85">
        <f t="shared" si="66"/>
        <v>0</v>
      </c>
      <c r="N101" s="108">
        <f t="shared" si="66"/>
        <v>55</v>
      </c>
      <c r="O101" s="109">
        <f t="shared" si="66"/>
        <v>2507</v>
      </c>
      <c r="P101" s="85">
        <f t="shared" si="66"/>
        <v>272</v>
      </c>
      <c r="Q101" s="85">
        <f t="shared" ref="Q101:Z109" si="67">SUMIFS(Q$179:Q$792,$D$179:$D$792,$D101,$B$179:$B$792,$E101)</f>
        <v>61</v>
      </c>
      <c r="R101" s="108">
        <f t="shared" si="67"/>
        <v>167</v>
      </c>
      <c r="S101" s="109">
        <f t="shared" si="67"/>
        <v>1085</v>
      </c>
      <c r="T101" s="85">
        <f t="shared" si="67"/>
        <v>1227</v>
      </c>
      <c r="U101" s="85">
        <f t="shared" si="67"/>
        <v>402</v>
      </c>
      <c r="V101" s="85">
        <f t="shared" si="67"/>
        <v>149</v>
      </c>
      <c r="W101" s="108">
        <f t="shared" si="67"/>
        <v>133</v>
      </c>
      <c r="X101" s="109">
        <f t="shared" si="67"/>
        <v>516</v>
      </c>
      <c r="Y101" s="85">
        <f t="shared" si="67"/>
        <v>825</v>
      </c>
      <c r="Z101" s="85">
        <f t="shared" si="67"/>
        <v>1042</v>
      </c>
      <c r="AA101" s="85">
        <f t="shared" ref="AA101:AI109" si="68">SUMIFS(AA$179:AA$792,$D$179:$D$792,$D101,$B$179:$B$792,$E101)</f>
        <v>230</v>
      </c>
      <c r="AB101" s="85">
        <f t="shared" si="68"/>
        <v>258</v>
      </c>
      <c r="AC101" s="108">
        <f t="shared" si="68"/>
        <v>0</v>
      </c>
      <c r="AD101" s="109">
        <f t="shared" si="68"/>
        <v>0</v>
      </c>
      <c r="AE101" s="85">
        <f t="shared" si="68"/>
        <v>0</v>
      </c>
      <c r="AF101" s="85">
        <f t="shared" si="68"/>
        <v>0</v>
      </c>
      <c r="AG101" s="85">
        <f t="shared" si="68"/>
        <v>0</v>
      </c>
      <c r="AH101" s="85">
        <f t="shared" si="68"/>
        <v>0</v>
      </c>
      <c r="AI101" s="85">
        <f t="shared" si="68"/>
        <v>182</v>
      </c>
      <c r="AJ101" s="75"/>
      <c r="AK101" s="76" t="s">
        <v>650</v>
      </c>
      <c r="AL101" s="76" t="s">
        <v>650</v>
      </c>
      <c r="AM101" s="76"/>
      <c r="AN101" s="76"/>
    </row>
    <row r="102" spans="1:40" x14ac:dyDescent="0.2">
      <c r="A102" s="81" t="str">
        <f t="shared" si="56"/>
        <v>E42825</v>
      </c>
      <c r="B102" s="87"/>
      <c r="C102" s="87"/>
      <c r="D102" s="89">
        <f t="shared" si="64"/>
        <v>42825</v>
      </c>
      <c r="E102" s="87" t="str">
        <f t="shared" si="65"/>
        <v>E</v>
      </c>
      <c r="F102" s="87" t="str">
        <f t="shared" si="63"/>
        <v>East of England</v>
      </c>
      <c r="G102" s="85">
        <f t="shared" si="66"/>
        <v>8968</v>
      </c>
      <c r="H102" s="108">
        <f t="shared" si="66"/>
        <v>3358</v>
      </c>
      <c r="I102" s="131">
        <f t="shared" si="66"/>
        <v>2388</v>
      </c>
      <c r="J102" s="85">
        <f t="shared" si="66"/>
        <v>584</v>
      </c>
      <c r="K102" s="85">
        <f t="shared" si="66"/>
        <v>134</v>
      </c>
      <c r="L102" s="85">
        <f t="shared" si="66"/>
        <v>192</v>
      </c>
      <c r="M102" s="85">
        <f t="shared" si="66"/>
        <v>22</v>
      </c>
      <c r="N102" s="108">
        <f t="shared" si="66"/>
        <v>38</v>
      </c>
      <c r="O102" s="109">
        <f t="shared" si="66"/>
        <v>2830</v>
      </c>
      <c r="P102" s="85">
        <f t="shared" si="66"/>
        <v>256</v>
      </c>
      <c r="Q102" s="85">
        <f t="shared" si="67"/>
        <v>81</v>
      </c>
      <c r="R102" s="108">
        <f t="shared" si="67"/>
        <v>191</v>
      </c>
      <c r="S102" s="109">
        <f t="shared" si="67"/>
        <v>1045</v>
      </c>
      <c r="T102" s="85">
        <f t="shared" si="67"/>
        <v>1472</v>
      </c>
      <c r="U102" s="85">
        <f t="shared" si="67"/>
        <v>461</v>
      </c>
      <c r="V102" s="85">
        <f t="shared" si="67"/>
        <v>178</v>
      </c>
      <c r="W102" s="108">
        <f t="shared" si="67"/>
        <v>202</v>
      </c>
      <c r="X102" s="109">
        <f t="shared" si="67"/>
        <v>559</v>
      </c>
      <c r="Y102" s="85">
        <f t="shared" si="67"/>
        <v>885</v>
      </c>
      <c r="Z102" s="85">
        <f t="shared" si="67"/>
        <v>1208</v>
      </c>
      <c r="AA102" s="85">
        <f t="shared" si="68"/>
        <v>243</v>
      </c>
      <c r="AB102" s="85">
        <f t="shared" si="68"/>
        <v>230</v>
      </c>
      <c r="AC102" s="108">
        <f t="shared" si="68"/>
        <v>98</v>
      </c>
      <c r="AD102" s="109">
        <f t="shared" si="68"/>
        <v>312</v>
      </c>
      <c r="AE102" s="85">
        <f t="shared" si="68"/>
        <v>1029</v>
      </c>
      <c r="AF102" s="85">
        <f t="shared" si="68"/>
        <v>74</v>
      </c>
      <c r="AG102" s="85">
        <f t="shared" si="68"/>
        <v>76</v>
      </c>
      <c r="AH102" s="85">
        <f t="shared" si="68"/>
        <v>126</v>
      </c>
      <c r="AI102" s="85">
        <f t="shared" si="68"/>
        <v>0</v>
      </c>
      <c r="AJ102" s="75"/>
      <c r="AK102" s="76" t="s">
        <v>12</v>
      </c>
      <c r="AL102" s="76" t="s">
        <v>345</v>
      </c>
      <c r="AM102" s="76"/>
      <c r="AN102" s="76"/>
    </row>
    <row r="103" spans="1:40" x14ac:dyDescent="0.2">
      <c r="A103" s="81" t="str">
        <f t="shared" si="56"/>
        <v>E43008</v>
      </c>
      <c r="B103" s="87"/>
      <c r="C103" s="87"/>
      <c r="D103" s="89">
        <f t="shared" si="64"/>
        <v>43008</v>
      </c>
      <c r="E103" s="87" t="str">
        <f t="shared" si="65"/>
        <v>E</v>
      </c>
      <c r="F103" s="87" t="str">
        <f t="shared" si="63"/>
        <v>East of England</v>
      </c>
      <c r="G103" s="85">
        <f t="shared" si="66"/>
        <v>8121</v>
      </c>
      <c r="H103" s="108">
        <f t="shared" si="66"/>
        <v>3573</v>
      </c>
      <c r="I103" s="131">
        <f t="shared" si="66"/>
        <v>2479</v>
      </c>
      <c r="J103" s="85">
        <f t="shared" si="66"/>
        <v>640</v>
      </c>
      <c r="K103" s="85">
        <f t="shared" si="66"/>
        <v>129</v>
      </c>
      <c r="L103" s="85">
        <f t="shared" si="66"/>
        <v>179</v>
      </c>
      <c r="M103" s="85">
        <f t="shared" si="66"/>
        <v>78</v>
      </c>
      <c r="N103" s="108">
        <f t="shared" si="66"/>
        <v>68</v>
      </c>
      <c r="O103" s="109">
        <f t="shared" si="66"/>
        <v>2857</v>
      </c>
      <c r="P103" s="85">
        <f t="shared" si="66"/>
        <v>433</v>
      </c>
      <c r="Q103" s="85">
        <f t="shared" si="67"/>
        <v>73</v>
      </c>
      <c r="R103" s="108">
        <f t="shared" si="67"/>
        <v>210</v>
      </c>
      <c r="S103" s="109">
        <f t="shared" si="67"/>
        <v>1201</v>
      </c>
      <c r="T103" s="85">
        <f t="shared" si="67"/>
        <v>1491</v>
      </c>
      <c r="U103" s="85">
        <f t="shared" si="67"/>
        <v>527</v>
      </c>
      <c r="V103" s="85">
        <f t="shared" si="67"/>
        <v>172</v>
      </c>
      <c r="W103" s="108">
        <f t="shared" si="67"/>
        <v>182</v>
      </c>
      <c r="X103" s="109">
        <f t="shared" si="67"/>
        <v>350</v>
      </c>
      <c r="Y103" s="85">
        <f t="shared" si="67"/>
        <v>636</v>
      </c>
      <c r="Z103" s="85">
        <f t="shared" si="67"/>
        <v>1322</v>
      </c>
      <c r="AA103" s="85">
        <f t="shared" si="68"/>
        <v>306</v>
      </c>
      <c r="AB103" s="85">
        <f t="shared" si="68"/>
        <v>205</v>
      </c>
      <c r="AC103" s="108">
        <f t="shared" si="68"/>
        <v>754</v>
      </c>
      <c r="AD103" s="109">
        <f t="shared" si="68"/>
        <v>700</v>
      </c>
      <c r="AE103" s="85">
        <f t="shared" si="68"/>
        <v>786</v>
      </c>
      <c r="AF103" s="85">
        <f t="shared" si="68"/>
        <v>77</v>
      </c>
      <c r="AG103" s="85">
        <f t="shared" si="68"/>
        <v>63</v>
      </c>
      <c r="AH103" s="85">
        <f t="shared" si="68"/>
        <v>13</v>
      </c>
      <c r="AI103" s="85">
        <f t="shared" si="68"/>
        <v>0</v>
      </c>
      <c r="AJ103" s="75"/>
      <c r="AK103" s="76" t="s">
        <v>362</v>
      </c>
      <c r="AL103" s="76" t="s">
        <v>362</v>
      </c>
      <c r="AM103" s="76"/>
      <c r="AN103" s="76"/>
    </row>
    <row r="104" spans="1:40" x14ac:dyDescent="0.2">
      <c r="A104" s="81" t="str">
        <f t="shared" si="56"/>
        <v>E43190</v>
      </c>
      <c r="B104" s="87"/>
      <c r="C104" s="87"/>
      <c r="D104" s="89">
        <f t="shared" si="64"/>
        <v>43190</v>
      </c>
      <c r="E104" s="87" t="str">
        <f t="shared" si="65"/>
        <v>E</v>
      </c>
      <c r="F104" s="87" t="str">
        <f t="shared" si="63"/>
        <v>East of England</v>
      </c>
      <c r="G104" s="85">
        <f t="shared" si="66"/>
        <v>9217</v>
      </c>
      <c r="H104" s="108">
        <f t="shared" si="66"/>
        <v>2246</v>
      </c>
      <c r="I104" s="131">
        <f t="shared" si="66"/>
        <v>1574</v>
      </c>
      <c r="J104" s="85">
        <f t="shared" si="66"/>
        <v>384</v>
      </c>
      <c r="K104" s="85">
        <f t="shared" si="66"/>
        <v>87</v>
      </c>
      <c r="L104" s="85">
        <f t="shared" si="66"/>
        <v>47</v>
      </c>
      <c r="M104" s="85">
        <f t="shared" si="66"/>
        <v>124</v>
      </c>
      <c r="N104" s="108">
        <f t="shared" si="66"/>
        <v>30</v>
      </c>
      <c r="O104" s="109">
        <f t="shared" si="66"/>
        <v>1849</v>
      </c>
      <c r="P104" s="85">
        <f t="shared" si="66"/>
        <v>176</v>
      </c>
      <c r="Q104" s="85">
        <f t="shared" si="67"/>
        <v>67</v>
      </c>
      <c r="R104" s="108">
        <f t="shared" si="67"/>
        <v>154</v>
      </c>
      <c r="S104" s="109">
        <f t="shared" si="67"/>
        <v>761</v>
      </c>
      <c r="T104" s="85">
        <f t="shared" si="67"/>
        <v>930</v>
      </c>
      <c r="U104" s="85">
        <f t="shared" si="67"/>
        <v>317</v>
      </c>
      <c r="V104" s="85">
        <f t="shared" si="67"/>
        <v>105</v>
      </c>
      <c r="W104" s="108">
        <f t="shared" si="67"/>
        <v>133</v>
      </c>
      <c r="X104" s="109">
        <f t="shared" si="67"/>
        <v>365</v>
      </c>
      <c r="Y104" s="85">
        <f t="shared" si="67"/>
        <v>595</v>
      </c>
      <c r="Z104" s="85">
        <f t="shared" si="67"/>
        <v>740</v>
      </c>
      <c r="AA104" s="85">
        <f t="shared" si="68"/>
        <v>211</v>
      </c>
      <c r="AB104" s="85">
        <f t="shared" si="68"/>
        <v>147</v>
      </c>
      <c r="AC104" s="108">
        <f t="shared" si="68"/>
        <v>188</v>
      </c>
      <c r="AD104" s="109">
        <f t="shared" si="68"/>
        <v>691</v>
      </c>
      <c r="AE104" s="85">
        <f t="shared" si="68"/>
        <v>184</v>
      </c>
      <c r="AF104" s="85">
        <f t="shared" si="68"/>
        <v>48</v>
      </c>
      <c r="AG104" s="85">
        <f t="shared" si="68"/>
        <v>37</v>
      </c>
      <c r="AH104" s="85">
        <f t="shared" si="68"/>
        <v>18</v>
      </c>
      <c r="AI104" s="85">
        <f t="shared" si="68"/>
        <v>0</v>
      </c>
      <c r="AJ104" s="75"/>
      <c r="AK104" s="76" t="s">
        <v>220</v>
      </c>
      <c r="AL104" s="76" t="s">
        <v>346</v>
      </c>
      <c r="AM104" s="76"/>
      <c r="AN104" s="76"/>
    </row>
    <row r="105" spans="1:40" x14ac:dyDescent="0.2">
      <c r="A105" s="81" t="str">
        <f t="shared" si="56"/>
        <v>E43373</v>
      </c>
      <c r="B105" s="87"/>
      <c r="C105" s="87"/>
      <c r="D105" s="89">
        <f t="shared" si="64"/>
        <v>43373</v>
      </c>
      <c r="E105" s="87" t="str">
        <f t="shared" si="65"/>
        <v>E</v>
      </c>
      <c r="F105" s="87" t="str">
        <f t="shared" si="63"/>
        <v>East of England</v>
      </c>
      <c r="G105" s="85">
        <f t="shared" si="66"/>
        <v>10027</v>
      </c>
      <c r="H105" s="108">
        <f t="shared" si="66"/>
        <v>2772</v>
      </c>
      <c r="I105" s="131">
        <f t="shared" si="66"/>
        <v>1899</v>
      </c>
      <c r="J105" s="85">
        <f t="shared" si="66"/>
        <v>576</v>
      </c>
      <c r="K105" s="85">
        <f t="shared" si="66"/>
        <v>75</v>
      </c>
      <c r="L105" s="85">
        <f t="shared" si="66"/>
        <v>95</v>
      </c>
      <c r="M105" s="85">
        <f t="shared" si="66"/>
        <v>59</v>
      </c>
      <c r="N105" s="108">
        <f t="shared" si="66"/>
        <v>68</v>
      </c>
      <c r="O105" s="109">
        <f t="shared" si="66"/>
        <v>2117</v>
      </c>
      <c r="P105" s="85">
        <f t="shared" si="66"/>
        <v>387</v>
      </c>
      <c r="Q105" s="85">
        <f t="shared" si="67"/>
        <v>64</v>
      </c>
      <c r="R105" s="108">
        <f t="shared" si="67"/>
        <v>204</v>
      </c>
      <c r="S105" s="109">
        <f t="shared" si="67"/>
        <v>932</v>
      </c>
      <c r="T105" s="85">
        <f t="shared" si="67"/>
        <v>966</v>
      </c>
      <c r="U105" s="85">
        <f t="shared" si="67"/>
        <v>309</v>
      </c>
      <c r="V105" s="85">
        <f t="shared" si="67"/>
        <v>97</v>
      </c>
      <c r="W105" s="108">
        <f t="shared" si="67"/>
        <v>468</v>
      </c>
      <c r="X105" s="109">
        <f t="shared" si="67"/>
        <v>336</v>
      </c>
      <c r="Y105" s="85">
        <f t="shared" si="67"/>
        <v>617</v>
      </c>
      <c r="Z105" s="85">
        <f t="shared" si="67"/>
        <v>871</v>
      </c>
      <c r="AA105" s="85">
        <f t="shared" si="68"/>
        <v>277</v>
      </c>
      <c r="AB105" s="85">
        <f t="shared" si="68"/>
        <v>108</v>
      </c>
      <c r="AC105" s="108">
        <f t="shared" si="68"/>
        <v>563</v>
      </c>
      <c r="AD105" s="109">
        <f t="shared" si="68"/>
        <v>1238</v>
      </c>
      <c r="AE105" s="85">
        <f t="shared" si="68"/>
        <v>304</v>
      </c>
      <c r="AF105" s="85">
        <f t="shared" si="68"/>
        <v>127</v>
      </c>
      <c r="AG105" s="85">
        <f t="shared" si="68"/>
        <v>77</v>
      </c>
      <c r="AH105" s="85">
        <f t="shared" si="68"/>
        <v>111</v>
      </c>
      <c r="AI105" s="85">
        <f t="shared" si="68"/>
        <v>0</v>
      </c>
      <c r="AJ105" s="75"/>
      <c r="AK105" s="76" t="s">
        <v>375</v>
      </c>
      <c r="AL105" s="76" t="s">
        <v>350</v>
      </c>
      <c r="AM105" s="76"/>
      <c r="AN105" s="76"/>
    </row>
    <row r="106" spans="1:40" x14ac:dyDescent="0.2">
      <c r="A106" s="81" t="str">
        <f t="shared" si="56"/>
        <v>E43555</v>
      </c>
      <c r="B106" s="87"/>
      <c r="C106" s="87"/>
      <c r="D106" s="89">
        <f t="shared" si="64"/>
        <v>43555</v>
      </c>
      <c r="E106" s="87" t="str">
        <f t="shared" si="65"/>
        <v>E</v>
      </c>
      <c r="F106" s="87" t="str">
        <f t="shared" si="63"/>
        <v>East of England</v>
      </c>
      <c r="G106" s="85">
        <f t="shared" si="66"/>
        <v>12251</v>
      </c>
      <c r="H106" s="108">
        <f t="shared" si="66"/>
        <v>3745</v>
      </c>
      <c r="I106" s="131">
        <f t="shared" si="66"/>
        <v>2806</v>
      </c>
      <c r="J106" s="85">
        <f t="shared" si="66"/>
        <v>512</v>
      </c>
      <c r="K106" s="85">
        <f t="shared" si="66"/>
        <v>129</v>
      </c>
      <c r="L106" s="85">
        <f t="shared" si="66"/>
        <v>121</v>
      </c>
      <c r="M106" s="85">
        <f t="shared" si="66"/>
        <v>121</v>
      </c>
      <c r="N106" s="108">
        <f t="shared" si="66"/>
        <v>56</v>
      </c>
      <c r="O106" s="109">
        <f t="shared" si="66"/>
        <v>3242</v>
      </c>
      <c r="P106" s="85">
        <f t="shared" si="66"/>
        <v>241</v>
      </c>
      <c r="Q106" s="85">
        <f t="shared" si="67"/>
        <v>86</v>
      </c>
      <c r="R106" s="108">
        <f t="shared" si="67"/>
        <v>176</v>
      </c>
      <c r="S106" s="109">
        <f t="shared" si="67"/>
        <v>1510</v>
      </c>
      <c r="T106" s="85">
        <f t="shared" si="67"/>
        <v>1409</v>
      </c>
      <c r="U106" s="85">
        <f t="shared" si="67"/>
        <v>507</v>
      </c>
      <c r="V106" s="85">
        <f t="shared" si="67"/>
        <v>178</v>
      </c>
      <c r="W106" s="108">
        <f t="shared" si="67"/>
        <v>141</v>
      </c>
      <c r="X106" s="109">
        <f t="shared" si="67"/>
        <v>569</v>
      </c>
      <c r="Y106" s="85">
        <f t="shared" si="67"/>
        <v>1138</v>
      </c>
      <c r="Z106" s="85">
        <f t="shared" si="67"/>
        <v>1400</v>
      </c>
      <c r="AA106" s="85">
        <f t="shared" si="68"/>
        <v>231</v>
      </c>
      <c r="AB106" s="85">
        <f t="shared" si="68"/>
        <v>229</v>
      </c>
      <c r="AC106" s="108">
        <f t="shared" si="68"/>
        <v>178</v>
      </c>
      <c r="AD106" s="109">
        <f t="shared" si="68"/>
        <v>2642</v>
      </c>
      <c r="AE106" s="85">
        <f t="shared" si="68"/>
        <v>697</v>
      </c>
      <c r="AF106" s="85">
        <f t="shared" si="68"/>
        <v>137</v>
      </c>
      <c r="AG106" s="85">
        <f t="shared" si="68"/>
        <v>120</v>
      </c>
      <c r="AH106" s="85">
        <f t="shared" si="68"/>
        <v>149</v>
      </c>
      <c r="AI106" s="85">
        <f t="shared" si="68"/>
        <v>0</v>
      </c>
      <c r="AJ106" s="75"/>
      <c r="AK106" s="76" t="s">
        <v>54</v>
      </c>
      <c r="AL106" s="76" t="s">
        <v>354</v>
      </c>
      <c r="AM106" s="76"/>
      <c r="AN106" s="76"/>
    </row>
    <row r="107" spans="1:40" x14ac:dyDescent="0.2">
      <c r="A107" s="81" t="str">
        <f t="shared" ref="A107" si="69">CONCATENATE(E107,D107)</f>
        <v>E43738</v>
      </c>
      <c r="B107" s="87"/>
      <c r="C107" s="87"/>
      <c r="D107" s="89">
        <f t="shared" si="64"/>
        <v>43738</v>
      </c>
      <c r="E107" s="87" t="str">
        <f t="shared" si="65"/>
        <v>E</v>
      </c>
      <c r="F107" s="87" t="str">
        <f t="shared" si="63"/>
        <v>East of England</v>
      </c>
      <c r="G107" s="85">
        <f t="shared" si="66"/>
        <v>14156</v>
      </c>
      <c r="H107" s="108">
        <f t="shared" si="66"/>
        <v>3026</v>
      </c>
      <c r="I107" s="131">
        <f t="shared" si="66"/>
        <v>2189</v>
      </c>
      <c r="J107" s="85">
        <f t="shared" si="66"/>
        <v>499</v>
      </c>
      <c r="K107" s="85">
        <f t="shared" si="66"/>
        <v>110</v>
      </c>
      <c r="L107" s="85">
        <f t="shared" si="66"/>
        <v>140</v>
      </c>
      <c r="M107" s="85">
        <f t="shared" si="66"/>
        <v>52</v>
      </c>
      <c r="N107" s="108">
        <f t="shared" si="66"/>
        <v>36</v>
      </c>
      <c r="O107" s="109">
        <f t="shared" si="66"/>
        <v>2606</v>
      </c>
      <c r="P107" s="85">
        <f t="shared" si="66"/>
        <v>217</v>
      </c>
      <c r="Q107" s="85">
        <f t="shared" si="67"/>
        <v>70</v>
      </c>
      <c r="R107" s="108">
        <f t="shared" si="67"/>
        <v>133</v>
      </c>
      <c r="S107" s="109">
        <f t="shared" si="67"/>
        <v>919</v>
      </c>
      <c r="T107" s="85">
        <f t="shared" si="67"/>
        <v>1383</v>
      </c>
      <c r="U107" s="85">
        <f t="shared" si="67"/>
        <v>447</v>
      </c>
      <c r="V107" s="85">
        <f t="shared" si="67"/>
        <v>134</v>
      </c>
      <c r="W107" s="108">
        <f t="shared" si="67"/>
        <v>143</v>
      </c>
      <c r="X107" s="109">
        <f t="shared" si="67"/>
        <v>504</v>
      </c>
      <c r="Y107" s="85">
        <f t="shared" si="67"/>
        <v>864</v>
      </c>
      <c r="Z107" s="85">
        <f t="shared" si="67"/>
        <v>1020</v>
      </c>
      <c r="AA107" s="85">
        <f t="shared" si="68"/>
        <v>172</v>
      </c>
      <c r="AB107" s="85">
        <f t="shared" si="68"/>
        <v>201</v>
      </c>
      <c r="AC107" s="108">
        <f t="shared" si="68"/>
        <v>265</v>
      </c>
      <c r="AD107" s="109">
        <f t="shared" si="68"/>
        <v>640</v>
      </c>
      <c r="AE107" s="85">
        <f t="shared" si="68"/>
        <v>185</v>
      </c>
      <c r="AF107" s="85">
        <f t="shared" si="68"/>
        <v>31</v>
      </c>
      <c r="AG107" s="85">
        <f t="shared" si="68"/>
        <v>30</v>
      </c>
      <c r="AH107" s="85">
        <f t="shared" si="68"/>
        <v>2140</v>
      </c>
      <c r="AI107" s="85">
        <f t="shared" si="68"/>
        <v>0</v>
      </c>
      <c r="AJ107" s="75"/>
      <c r="AK107" s="76" t="s">
        <v>300</v>
      </c>
      <c r="AL107" s="76" t="s">
        <v>353</v>
      </c>
      <c r="AM107" s="76"/>
      <c r="AN107" s="76"/>
    </row>
    <row r="108" spans="1:40" x14ac:dyDescent="0.2">
      <c r="A108" s="81" t="str">
        <f t="shared" ref="A108" si="70">CONCATENATE(E108,D108)</f>
        <v>E43921</v>
      </c>
      <c r="B108" s="87"/>
      <c r="C108" s="87"/>
      <c r="D108" s="89">
        <f t="shared" si="64"/>
        <v>43921</v>
      </c>
      <c r="E108" s="87" t="str">
        <f t="shared" si="65"/>
        <v>E</v>
      </c>
      <c r="F108" s="87" t="str">
        <f t="shared" si="63"/>
        <v>East of England</v>
      </c>
      <c r="G108" s="85">
        <f t="shared" si="66"/>
        <v>17070</v>
      </c>
      <c r="H108" s="108">
        <f t="shared" si="66"/>
        <v>3642</v>
      </c>
      <c r="I108" s="131">
        <f t="shared" si="66"/>
        <v>2527</v>
      </c>
      <c r="J108" s="85">
        <f t="shared" si="66"/>
        <v>711</v>
      </c>
      <c r="K108" s="85">
        <f t="shared" si="66"/>
        <v>175</v>
      </c>
      <c r="L108" s="85">
        <f t="shared" si="66"/>
        <v>141</v>
      </c>
      <c r="M108" s="85">
        <f t="shared" si="66"/>
        <v>64</v>
      </c>
      <c r="N108" s="108">
        <f t="shared" si="66"/>
        <v>24</v>
      </c>
      <c r="O108" s="109">
        <f t="shared" si="66"/>
        <v>3146</v>
      </c>
      <c r="P108" s="85">
        <f t="shared" si="66"/>
        <v>335</v>
      </c>
      <c r="Q108" s="85">
        <f t="shared" si="67"/>
        <v>73</v>
      </c>
      <c r="R108" s="108">
        <f t="shared" si="67"/>
        <v>88</v>
      </c>
      <c r="S108" s="109">
        <f t="shared" si="67"/>
        <v>1043</v>
      </c>
      <c r="T108" s="85">
        <f t="shared" si="67"/>
        <v>1600</v>
      </c>
      <c r="U108" s="85">
        <f t="shared" si="67"/>
        <v>642</v>
      </c>
      <c r="V108" s="85">
        <f t="shared" si="67"/>
        <v>231</v>
      </c>
      <c r="W108" s="108">
        <f t="shared" si="67"/>
        <v>126</v>
      </c>
      <c r="X108" s="109">
        <f t="shared" si="67"/>
        <v>576</v>
      </c>
      <c r="Y108" s="85">
        <f t="shared" si="67"/>
        <v>945</v>
      </c>
      <c r="Z108" s="85">
        <f t="shared" si="67"/>
        <v>1466</v>
      </c>
      <c r="AA108" s="85">
        <f t="shared" si="68"/>
        <v>230</v>
      </c>
      <c r="AB108" s="85">
        <f t="shared" si="68"/>
        <v>235</v>
      </c>
      <c r="AC108" s="108">
        <f t="shared" si="68"/>
        <v>190</v>
      </c>
      <c r="AD108" s="109">
        <f t="shared" si="68"/>
        <v>1481</v>
      </c>
      <c r="AE108" s="85">
        <f t="shared" si="68"/>
        <v>587</v>
      </c>
      <c r="AF108" s="85">
        <f t="shared" si="68"/>
        <v>119</v>
      </c>
      <c r="AG108" s="85">
        <f t="shared" si="68"/>
        <v>78</v>
      </c>
      <c r="AH108" s="85">
        <f t="shared" si="68"/>
        <v>1377</v>
      </c>
      <c r="AI108" s="85">
        <f t="shared" si="68"/>
        <v>0</v>
      </c>
      <c r="AJ108" s="75"/>
      <c r="AK108" s="76" t="s">
        <v>583</v>
      </c>
      <c r="AL108" s="76" t="s">
        <v>356</v>
      </c>
      <c r="AM108" s="76"/>
      <c r="AN108" s="76"/>
    </row>
    <row r="109" spans="1:40" x14ac:dyDescent="0.2">
      <c r="A109" s="81" t="str">
        <f t="shared" ref="A109" si="71">CONCATENATE(E109,D109)</f>
        <v>E44104</v>
      </c>
      <c r="B109" s="87"/>
      <c r="C109" s="87"/>
      <c r="D109" s="89">
        <f t="shared" si="64"/>
        <v>44104</v>
      </c>
      <c r="E109" s="87" t="str">
        <f t="shared" si="65"/>
        <v>E</v>
      </c>
      <c r="F109" s="87" t="str">
        <f t="shared" si="63"/>
        <v>East of England</v>
      </c>
      <c r="G109" s="85">
        <f t="shared" si="66"/>
        <v>18325</v>
      </c>
      <c r="H109" s="108">
        <f t="shared" si="66"/>
        <v>3859</v>
      </c>
      <c r="I109" s="131">
        <f t="shared" si="66"/>
        <v>2803</v>
      </c>
      <c r="J109" s="85">
        <f t="shared" si="66"/>
        <v>648</v>
      </c>
      <c r="K109" s="85">
        <f t="shared" si="66"/>
        <v>164</v>
      </c>
      <c r="L109" s="85">
        <f t="shared" si="66"/>
        <v>109</v>
      </c>
      <c r="M109" s="85">
        <f t="shared" si="66"/>
        <v>121</v>
      </c>
      <c r="N109" s="108">
        <f t="shared" si="66"/>
        <v>14</v>
      </c>
      <c r="O109" s="109">
        <f t="shared" si="66"/>
        <v>3247</v>
      </c>
      <c r="P109" s="85">
        <f t="shared" si="66"/>
        <v>298</v>
      </c>
      <c r="Q109" s="85">
        <f t="shared" si="67"/>
        <v>63</v>
      </c>
      <c r="R109" s="108">
        <f t="shared" si="67"/>
        <v>251</v>
      </c>
      <c r="S109" s="109">
        <f t="shared" si="67"/>
        <v>1139</v>
      </c>
      <c r="T109" s="85">
        <f t="shared" si="67"/>
        <v>1703</v>
      </c>
      <c r="U109" s="85">
        <f t="shared" si="67"/>
        <v>571</v>
      </c>
      <c r="V109" s="85">
        <f t="shared" si="67"/>
        <v>165</v>
      </c>
      <c r="W109" s="108">
        <f t="shared" si="67"/>
        <v>281</v>
      </c>
      <c r="X109" s="109">
        <f t="shared" si="67"/>
        <v>655</v>
      </c>
      <c r="Y109" s="85">
        <f t="shared" si="67"/>
        <v>836</v>
      </c>
      <c r="Z109" s="85">
        <f t="shared" si="67"/>
        <v>1584</v>
      </c>
      <c r="AA109" s="85">
        <f t="shared" si="68"/>
        <v>423</v>
      </c>
      <c r="AB109" s="85">
        <f t="shared" si="68"/>
        <v>215</v>
      </c>
      <c r="AC109" s="108">
        <f t="shared" si="68"/>
        <v>146</v>
      </c>
      <c r="AD109" s="109">
        <f t="shared" si="68"/>
        <v>2572</v>
      </c>
      <c r="AE109" s="85">
        <f t="shared" si="68"/>
        <v>761</v>
      </c>
      <c r="AF109" s="85">
        <f t="shared" si="68"/>
        <v>151</v>
      </c>
      <c r="AG109" s="85">
        <f t="shared" si="68"/>
        <v>96</v>
      </c>
      <c r="AH109" s="85">
        <f t="shared" si="68"/>
        <v>279</v>
      </c>
      <c r="AI109" s="85">
        <f t="shared" si="68"/>
        <v>0</v>
      </c>
      <c r="AJ109" s="75"/>
      <c r="AK109" s="76" t="s">
        <v>367</v>
      </c>
      <c r="AL109" s="76" t="s">
        <v>367</v>
      </c>
      <c r="AM109" s="76"/>
      <c r="AN109" s="76"/>
    </row>
    <row r="110" spans="1:40" x14ac:dyDescent="0.2">
      <c r="A110" s="81" t="str">
        <f t="shared" ref="A110" si="72">CONCATENATE(E110,D110)</f>
        <v>E44286</v>
      </c>
      <c r="B110" s="87"/>
      <c r="C110" s="87"/>
      <c r="D110" s="89">
        <f t="shared" si="64"/>
        <v>44286</v>
      </c>
      <c r="E110" s="87" t="str">
        <f t="shared" si="65"/>
        <v>E</v>
      </c>
      <c r="F110" s="87" t="str">
        <f t="shared" si="63"/>
        <v>East of England</v>
      </c>
      <c r="G110" s="85">
        <f t="shared" ref="G110:P111" si="73">SUMIFS(G$179:G$1009,$D$179:$D$1009,$D110,$B$179:$B$1009,$E110)</f>
        <v>21049</v>
      </c>
      <c r="H110" s="108">
        <f t="shared" si="73"/>
        <v>4364</v>
      </c>
      <c r="I110" s="131">
        <f t="shared" si="73"/>
        <v>3184</v>
      </c>
      <c r="J110" s="85">
        <f t="shared" si="73"/>
        <v>735</v>
      </c>
      <c r="K110" s="85">
        <f t="shared" si="73"/>
        <v>168</v>
      </c>
      <c r="L110" s="85">
        <f t="shared" si="73"/>
        <v>126</v>
      </c>
      <c r="M110" s="85">
        <f t="shared" si="73"/>
        <v>133</v>
      </c>
      <c r="N110" s="108">
        <f t="shared" si="73"/>
        <v>18</v>
      </c>
      <c r="O110" s="109">
        <f t="shared" si="73"/>
        <v>3632</v>
      </c>
      <c r="P110" s="85">
        <f t="shared" si="73"/>
        <v>288</v>
      </c>
      <c r="Q110" s="85">
        <f t="shared" ref="Q110:Z111" si="74">SUMIFS(Q$179:Q$1009,$D$179:$D$1009,$D110,$B$179:$B$1009,$E110)</f>
        <v>81</v>
      </c>
      <c r="R110" s="108">
        <f t="shared" si="74"/>
        <v>363</v>
      </c>
      <c r="S110" s="109">
        <f t="shared" si="74"/>
        <v>1145</v>
      </c>
      <c r="T110" s="85">
        <f t="shared" si="74"/>
        <v>1916</v>
      </c>
      <c r="U110" s="85">
        <f t="shared" si="74"/>
        <v>702</v>
      </c>
      <c r="V110" s="85">
        <f t="shared" si="74"/>
        <v>180</v>
      </c>
      <c r="W110" s="108">
        <f t="shared" si="74"/>
        <v>421</v>
      </c>
      <c r="X110" s="109">
        <f t="shared" si="74"/>
        <v>972</v>
      </c>
      <c r="Y110" s="85">
        <f t="shared" si="74"/>
        <v>966</v>
      </c>
      <c r="Z110" s="85">
        <f t="shared" si="74"/>
        <v>1421</v>
      </c>
      <c r="AA110" s="85">
        <f t="shared" ref="AA110:AI111" si="75">SUMIFS(AA$179:AA$1009,$D$179:$D$1009,$D110,$B$179:$B$1009,$E110)</f>
        <v>590</v>
      </c>
      <c r="AB110" s="85">
        <f t="shared" si="75"/>
        <v>256</v>
      </c>
      <c r="AC110" s="108">
        <f t="shared" si="75"/>
        <v>159</v>
      </c>
      <c r="AD110" s="109">
        <f t="shared" si="75"/>
        <v>2850</v>
      </c>
      <c r="AE110" s="85">
        <f t="shared" si="75"/>
        <v>884</v>
      </c>
      <c r="AF110" s="85">
        <f t="shared" si="75"/>
        <v>179</v>
      </c>
      <c r="AG110" s="85">
        <f t="shared" si="75"/>
        <v>154</v>
      </c>
      <c r="AH110" s="85">
        <f t="shared" si="75"/>
        <v>297</v>
      </c>
      <c r="AI110" s="85">
        <f t="shared" si="75"/>
        <v>0</v>
      </c>
      <c r="AJ110" s="75"/>
      <c r="AK110" s="76" t="s">
        <v>595</v>
      </c>
      <c r="AL110" s="76" t="s">
        <v>590</v>
      </c>
      <c r="AM110" s="76"/>
      <c r="AN110" s="76"/>
    </row>
    <row r="111" spans="1:40" x14ac:dyDescent="0.2">
      <c r="A111" s="81" t="str">
        <f t="shared" ref="A111" si="76">CONCATENATE(E111,D111)</f>
        <v>E44469</v>
      </c>
      <c r="B111" s="87"/>
      <c r="C111" s="87"/>
      <c r="D111" s="89">
        <f t="shared" si="64"/>
        <v>44469</v>
      </c>
      <c r="E111" s="87" t="str">
        <f t="shared" si="65"/>
        <v>E</v>
      </c>
      <c r="F111" s="87" t="str">
        <f t="shared" si="63"/>
        <v>East of England</v>
      </c>
      <c r="G111" s="85">
        <f t="shared" si="73"/>
        <v>19638</v>
      </c>
      <c r="H111" s="108">
        <f t="shared" si="73"/>
        <v>4128</v>
      </c>
      <c r="I111" s="131">
        <f t="shared" si="73"/>
        <v>2555</v>
      </c>
      <c r="J111" s="85">
        <f t="shared" si="73"/>
        <v>830</v>
      </c>
      <c r="K111" s="85">
        <f t="shared" si="73"/>
        <v>256</v>
      </c>
      <c r="L111" s="85">
        <f t="shared" si="73"/>
        <v>213</v>
      </c>
      <c r="M111" s="85">
        <f t="shared" si="73"/>
        <v>242</v>
      </c>
      <c r="N111" s="108">
        <f t="shared" si="73"/>
        <v>32</v>
      </c>
      <c r="O111" s="109">
        <f t="shared" si="73"/>
        <v>0</v>
      </c>
      <c r="P111" s="85">
        <f t="shared" si="73"/>
        <v>0</v>
      </c>
      <c r="Q111" s="85">
        <f t="shared" si="74"/>
        <v>0</v>
      </c>
      <c r="R111" s="108">
        <f t="shared" si="74"/>
        <v>0</v>
      </c>
      <c r="S111" s="109">
        <f t="shared" si="74"/>
        <v>0</v>
      </c>
      <c r="T111" s="85">
        <f t="shared" si="74"/>
        <v>0</v>
      </c>
      <c r="U111" s="85">
        <f t="shared" si="74"/>
        <v>0</v>
      </c>
      <c r="V111" s="85">
        <f t="shared" si="74"/>
        <v>0</v>
      </c>
      <c r="W111" s="108">
        <f t="shared" si="74"/>
        <v>0</v>
      </c>
      <c r="X111" s="109">
        <f t="shared" si="74"/>
        <v>832</v>
      </c>
      <c r="Y111" s="85">
        <f t="shared" si="74"/>
        <v>961</v>
      </c>
      <c r="Z111" s="85">
        <f t="shared" si="74"/>
        <v>1440</v>
      </c>
      <c r="AA111" s="85">
        <f t="shared" si="75"/>
        <v>488</v>
      </c>
      <c r="AB111" s="85">
        <f t="shared" si="75"/>
        <v>257</v>
      </c>
      <c r="AC111" s="108">
        <f t="shared" si="75"/>
        <v>150</v>
      </c>
      <c r="AD111" s="109">
        <f t="shared" si="75"/>
        <v>0</v>
      </c>
      <c r="AE111" s="85">
        <f t="shared" si="75"/>
        <v>0</v>
      </c>
      <c r="AF111" s="85">
        <f t="shared" si="75"/>
        <v>0</v>
      </c>
      <c r="AG111" s="85">
        <f t="shared" si="75"/>
        <v>0</v>
      </c>
      <c r="AH111" s="85">
        <f t="shared" si="75"/>
        <v>0</v>
      </c>
      <c r="AI111" s="85">
        <f t="shared" si="75"/>
        <v>0</v>
      </c>
      <c r="AJ111" s="75"/>
      <c r="AK111" s="76"/>
      <c r="AL111" s="76"/>
      <c r="AM111" s="76"/>
      <c r="AN111" s="76"/>
    </row>
    <row r="112" spans="1:40" x14ac:dyDescent="0.2">
      <c r="A112" s="81" t="str">
        <f t="shared" si="56"/>
        <v/>
      </c>
      <c r="B112" s="87"/>
      <c r="C112" s="87"/>
      <c r="D112" s="34"/>
      <c r="E112" s="33"/>
      <c r="F112" s="33"/>
      <c r="G112" s="86"/>
      <c r="H112" s="110"/>
      <c r="I112" s="132"/>
      <c r="J112" s="86"/>
      <c r="K112" s="86"/>
      <c r="L112" s="86"/>
      <c r="M112" s="86"/>
      <c r="N112" s="110"/>
      <c r="O112" s="111"/>
      <c r="P112" s="86"/>
      <c r="Q112" s="86"/>
      <c r="R112" s="110"/>
      <c r="S112" s="111"/>
      <c r="T112" s="86"/>
      <c r="U112" s="86"/>
      <c r="V112" s="86"/>
      <c r="W112" s="110"/>
      <c r="X112" s="111"/>
      <c r="Y112" s="86"/>
      <c r="Z112" s="86"/>
      <c r="AA112" s="86"/>
      <c r="AB112" s="86"/>
      <c r="AC112" s="110"/>
      <c r="AD112" s="111"/>
      <c r="AE112" s="86"/>
      <c r="AF112" s="86"/>
      <c r="AG112" s="86"/>
      <c r="AH112" s="86"/>
      <c r="AI112" s="86"/>
      <c r="AJ112" s="75"/>
      <c r="AK112" s="76" t="s">
        <v>124</v>
      </c>
      <c r="AL112" s="76" t="s">
        <v>347</v>
      </c>
      <c r="AM112" s="76"/>
      <c r="AN112" s="76"/>
    </row>
    <row r="113" spans="1:40" x14ac:dyDescent="0.2">
      <c r="A113" s="81" t="str">
        <f t="shared" si="56"/>
        <v>L40816</v>
      </c>
      <c r="B113" s="87"/>
      <c r="C113" s="87"/>
      <c r="D113" s="70">
        <v>40816</v>
      </c>
      <c r="E113" s="33" t="s">
        <v>4</v>
      </c>
      <c r="F113" s="33" t="s">
        <v>34</v>
      </c>
      <c r="G113" s="85">
        <f t="shared" ref="G113:P122" si="77">SUMIFS(G$179:G$792,$D$179:$D$792,$D113,$B$179:$B$792,$E113)</f>
        <v>0</v>
      </c>
      <c r="H113" s="108">
        <f t="shared" si="77"/>
        <v>0</v>
      </c>
      <c r="I113" s="131">
        <f t="shared" si="77"/>
        <v>0</v>
      </c>
      <c r="J113" s="85">
        <f t="shared" si="77"/>
        <v>0</v>
      </c>
      <c r="K113" s="85">
        <f t="shared" si="77"/>
        <v>0</v>
      </c>
      <c r="L113" s="85">
        <f t="shared" si="77"/>
        <v>0</v>
      </c>
      <c r="M113" s="85">
        <f t="shared" si="77"/>
        <v>0</v>
      </c>
      <c r="N113" s="108">
        <f t="shared" si="77"/>
        <v>0</v>
      </c>
      <c r="O113" s="109">
        <f t="shared" si="77"/>
        <v>0</v>
      </c>
      <c r="P113" s="85">
        <f t="shared" si="77"/>
        <v>0</v>
      </c>
      <c r="Q113" s="85">
        <f t="shared" ref="Q113:Z122" si="78">SUMIFS(Q$179:Q$792,$D$179:$D$792,$D113,$B$179:$B$792,$E113)</f>
        <v>0</v>
      </c>
      <c r="R113" s="108">
        <f t="shared" si="78"/>
        <v>0</v>
      </c>
      <c r="S113" s="109">
        <f t="shared" si="78"/>
        <v>0</v>
      </c>
      <c r="T113" s="85">
        <f t="shared" si="78"/>
        <v>0</v>
      </c>
      <c r="U113" s="85">
        <f t="shared" si="78"/>
        <v>0</v>
      </c>
      <c r="V113" s="85">
        <f t="shared" si="78"/>
        <v>0</v>
      </c>
      <c r="W113" s="108">
        <f t="shared" si="78"/>
        <v>0</v>
      </c>
      <c r="X113" s="109">
        <f t="shared" si="78"/>
        <v>0</v>
      </c>
      <c r="Y113" s="85">
        <f t="shared" si="78"/>
        <v>0</v>
      </c>
      <c r="Z113" s="85">
        <f t="shared" si="78"/>
        <v>0</v>
      </c>
      <c r="AA113" s="85">
        <f t="shared" ref="AA113:AI122" si="79">SUMIFS(AA$179:AA$792,$D$179:$D$792,$D113,$B$179:$B$792,$E113)</f>
        <v>0</v>
      </c>
      <c r="AB113" s="85">
        <f t="shared" si="79"/>
        <v>0</v>
      </c>
      <c r="AC113" s="108">
        <f t="shared" si="79"/>
        <v>0</v>
      </c>
      <c r="AD113" s="109">
        <f t="shared" si="79"/>
        <v>0</v>
      </c>
      <c r="AE113" s="85">
        <f t="shared" si="79"/>
        <v>0</v>
      </c>
      <c r="AF113" s="85">
        <f t="shared" si="79"/>
        <v>0</v>
      </c>
      <c r="AG113" s="85">
        <f t="shared" si="79"/>
        <v>0</v>
      </c>
      <c r="AH113" s="85">
        <f t="shared" si="79"/>
        <v>0</v>
      </c>
      <c r="AI113" s="85">
        <f t="shared" si="79"/>
        <v>0</v>
      </c>
      <c r="AJ113" s="75"/>
      <c r="AK113" s="75"/>
      <c r="AL113" s="75"/>
      <c r="AM113" s="75"/>
      <c r="AN113" s="75"/>
    </row>
    <row r="114" spans="1:40" x14ac:dyDescent="0.2">
      <c r="A114" s="81" t="str">
        <f t="shared" si="56"/>
        <v>L40999</v>
      </c>
      <c r="B114" s="87"/>
      <c r="C114" s="87"/>
      <c r="D114" s="89">
        <f>EOMONTH(D113,6)</f>
        <v>40999</v>
      </c>
      <c r="E114" s="87" t="str">
        <f>E113</f>
        <v>L</v>
      </c>
      <c r="F114" s="87" t="str">
        <f t="shared" ref="F114:F133" si="80">F113</f>
        <v>London</v>
      </c>
      <c r="G114" s="85">
        <f t="shared" si="77"/>
        <v>0</v>
      </c>
      <c r="H114" s="108">
        <f t="shared" si="77"/>
        <v>0</v>
      </c>
      <c r="I114" s="131">
        <f t="shared" si="77"/>
        <v>0</v>
      </c>
      <c r="J114" s="85">
        <f t="shared" si="77"/>
        <v>0</v>
      </c>
      <c r="K114" s="85">
        <f t="shared" si="77"/>
        <v>0</v>
      </c>
      <c r="L114" s="85">
        <f t="shared" si="77"/>
        <v>0</v>
      </c>
      <c r="M114" s="85">
        <f t="shared" si="77"/>
        <v>0</v>
      </c>
      <c r="N114" s="108">
        <f t="shared" si="77"/>
        <v>0</v>
      </c>
      <c r="O114" s="109">
        <f t="shared" si="77"/>
        <v>0</v>
      </c>
      <c r="P114" s="85">
        <f t="shared" si="77"/>
        <v>0</v>
      </c>
      <c r="Q114" s="85">
        <f t="shared" si="78"/>
        <v>0</v>
      </c>
      <c r="R114" s="108">
        <f t="shared" si="78"/>
        <v>0</v>
      </c>
      <c r="S114" s="109">
        <f t="shared" si="78"/>
        <v>0</v>
      </c>
      <c r="T114" s="85">
        <f t="shared" si="78"/>
        <v>0</v>
      </c>
      <c r="U114" s="85">
        <f t="shared" si="78"/>
        <v>0</v>
      </c>
      <c r="V114" s="85">
        <f t="shared" si="78"/>
        <v>0</v>
      </c>
      <c r="W114" s="108">
        <f t="shared" si="78"/>
        <v>0</v>
      </c>
      <c r="X114" s="109">
        <f t="shared" si="78"/>
        <v>0</v>
      </c>
      <c r="Y114" s="85">
        <f t="shared" si="78"/>
        <v>0</v>
      </c>
      <c r="Z114" s="85">
        <f t="shared" si="78"/>
        <v>0</v>
      </c>
      <c r="AA114" s="85">
        <f t="shared" si="79"/>
        <v>0</v>
      </c>
      <c r="AB114" s="85">
        <f t="shared" si="79"/>
        <v>0</v>
      </c>
      <c r="AC114" s="108">
        <f t="shared" si="79"/>
        <v>0</v>
      </c>
      <c r="AD114" s="109">
        <f t="shared" si="79"/>
        <v>0</v>
      </c>
      <c r="AE114" s="85">
        <f t="shared" si="79"/>
        <v>0</v>
      </c>
      <c r="AF114" s="85">
        <f t="shared" si="79"/>
        <v>0</v>
      </c>
      <c r="AG114" s="85">
        <f t="shared" si="79"/>
        <v>0</v>
      </c>
      <c r="AH114" s="85">
        <f t="shared" si="79"/>
        <v>0</v>
      </c>
      <c r="AI114" s="85">
        <f t="shared" si="79"/>
        <v>0</v>
      </c>
      <c r="AJ114" s="75"/>
      <c r="AK114" s="75"/>
      <c r="AL114" s="75"/>
      <c r="AM114" s="75"/>
      <c r="AN114" s="75"/>
    </row>
    <row r="115" spans="1:40" x14ac:dyDescent="0.2">
      <c r="A115" s="81" t="str">
        <f t="shared" si="56"/>
        <v>L41182</v>
      </c>
      <c r="B115" s="87"/>
      <c r="C115" s="87"/>
      <c r="D115" s="89">
        <f t="shared" ref="D115:D133" si="81">EOMONTH(D114,6)</f>
        <v>41182</v>
      </c>
      <c r="E115" s="87" t="str">
        <f t="shared" ref="E115:E133" si="82">E114</f>
        <v>L</v>
      </c>
      <c r="F115" s="87" t="str">
        <f t="shared" si="80"/>
        <v>London</v>
      </c>
      <c r="G115" s="85">
        <f t="shared" si="77"/>
        <v>0</v>
      </c>
      <c r="H115" s="108">
        <f t="shared" si="77"/>
        <v>0</v>
      </c>
      <c r="I115" s="131">
        <f t="shared" si="77"/>
        <v>0</v>
      </c>
      <c r="J115" s="85">
        <f t="shared" si="77"/>
        <v>0</v>
      </c>
      <c r="K115" s="85">
        <f t="shared" si="77"/>
        <v>0</v>
      </c>
      <c r="L115" s="85">
        <f t="shared" si="77"/>
        <v>0</v>
      </c>
      <c r="M115" s="85">
        <f t="shared" si="77"/>
        <v>0</v>
      </c>
      <c r="N115" s="108">
        <f t="shared" si="77"/>
        <v>0</v>
      </c>
      <c r="O115" s="109">
        <f t="shared" si="77"/>
        <v>0</v>
      </c>
      <c r="P115" s="85">
        <f t="shared" si="77"/>
        <v>0</v>
      </c>
      <c r="Q115" s="85">
        <f t="shared" si="78"/>
        <v>0</v>
      </c>
      <c r="R115" s="108">
        <f t="shared" si="78"/>
        <v>0</v>
      </c>
      <c r="S115" s="109">
        <f t="shared" si="78"/>
        <v>0</v>
      </c>
      <c r="T115" s="85">
        <f t="shared" si="78"/>
        <v>0</v>
      </c>
      <c r="U115" s="85">
        <f t="shared" si="78"/>
        <v>0</v>
      </c>
      <c r="V115" s="85">
        <f t="shared" si="78"/>
        <v>0</v>
      </c>
      <c r="W115" s="108">
        <f t="shared" si="78"/>
        <v>0</v>
      </c>
      <c r="X115" s="109">
        <f t="shared" si="78"/>
        <v>0</v>
      </c>
      <c r="Y115" s="85">
        <f t="shared" si="78"/>
        <v>0</v>
      </c>
      <c r="Z115" s="85">
        <f t="shared" si="78"/>
        <v>0</v>
      </c>
      <c r="AA115" s="85">
        <f t="shared" si="79"/>
        <v>0</v>
      </c>
      <c r="AB115" s="85">
        <f t="shared" si="79"/>
        <v>0</v>
      </c>
      <c r="AC115" s="108">
        <f t="shared" si="79"/>
        <v>0</v>
      </c>
      <c r="AD115" s="109">
        <f t="shared" si="79"/>
        <v>0</v>
      </c>
      <c r="AE115" s="85">
        <f t="shared" si="79"/>
        <v>0</v>
      </c>
      <c r="AF115" s="85">
        <f t="shared" si="79"/>
        <v>0</v>
      </c>
      <c r="AG115" s="85">
        <f t="shared" si="79"/>
        <v>0</v>
      </c>
      <c r="AH115" s="85">
        <f t="shared" si="79"/>
        <v>0</v>
      </c>
      <c r="AI115" s="85">
        <f t="shared" si="79"/>
        <v>0</v>
      </c>
      <c r="AJ115" s="75"/>
      <c r="AK115" s="75"/>
      <c r="AL115" s="75"/>
      <c r="AM115" s="75"/>
      <c r="AN115" s="75"/>
    </row>
    <row r="116" spans="1:40" x14ac:dyDescent="0.2">
      <c r="A116" s="81" t="str">
        <f t="shared" si="56"/>
        <v>L41364</v>
      </c>
      <c r="B116" s="87"/>
      <c r="C116" s="87"/>
      <c r="D116" s="89">
        <f t="shared" si="81"/>
        <v>41364</v>
      </c>
      <c r="E116" s="87" t="str">
        <f t="shared" si="82"/>
        <v>L</v>
      </c>
      <c r="F116" s="87" t="str">
        <f t="shared" si="80"/>
        <v>London</v>
      </c>
      <c r="G116" s="85">
        <f t="shared" si="77"/>
        <v>0</v>
      </c>
      <c r="H116" s="108">
        <f t="shared" si="77"/>
        <v>442</v>
      </c>
      <c r="I116" s="131">
        <f t="shared" si="77"/>
        <v>298</v>
      </c>
      <c r="J116" s="85">
        <f t="shared" si="77"/>
        <v>80</v>
      </c>
      <c r="K116" s="85">
        <f t="shared" si="77"/>
        <v>24</v>
      </c>
      <c r="L116" s="85">
        <f t="shared" si="77"/>
        <v>0</v>
      </c>
      <c r="M116" s="85">
        <f t="shared" si="77"/>
        <v>0</v>
      </c>
      <c r="N116" s="108">
        <f t="shared" si="77"/>
        <v>8</v>
      </c>
      <c r="O116" s="109">
        <f t="shared" si="77"/>
        <v>408</v>
      </c>
      <c r="P116" s="85">
        <f t="shared" si="77"/>
        <v>15</v>
      </c>
      <c r="Q116" s="85">
        <f t="shared" si="78"/>
        <v>16</v>
      </c>
      <c r="R116" s="108">
        <f t="shared" si="78"/>
        <v>12</v>
      </c>
      <c r="S116" s="109">
        <f t="shared" si="78"/>
        <v>95</v>
      </c>
      <c r="T116" s="85">
        <f t="shared" si="78"/>
        <v>144</v>
      </c>
      <c r="U116" s="85">
        <f t="shared" si="78"/>
        <v>30</v>
      </c>
      <c r="V116" s="85">
        <f t="shared" si="78"/>
        <v>16</v>
      </c>
      <c r="W116" s="108">
        <f t="shared" si="78"/>
        <v>8</v>
      </c>
      <c r="X116" s="109">
        <f t="shared" si="78"/>
        <v>50</v>
      </c>
      <c r="Y116" s="85">
        <f t="shared" si="78"/>
        <v>56</v>
      </c>
      <c r="Z116" s="85">
        <f t="shared" si="78"/>
        <v>54</v>
      </c>
      <c r="AA116" s="85">
        <f t="shared" si="79"/>
        <v>10</v>
      </c>
      <c r="AB116" s="85">
        <f t="shared" si="79"/>
        <v>14</v>
      </c>
      <c r="AC116" s="108">
        <f t="shared" si="79"/>
        <v>0</v>
      </c>
      <c r="AD116" s="109">
        <f t="shared" si="79"/>
        <v>0</v>
      </c>
      <c r="AE116" s="85">
        <f t="shared" si="79"/>
        <v>0</v>
      </c>
      <c r="AF116" s="85">
        <f t="shared" si="79"/>
        <v>0</v>
      </c>
      <c r="AG116" s="85">
        <f t="shared" si="79"/>
        <v>0</v>
      </c>
      <c r="AH116" s="85">
        <f t="shared" si="79"/>
        <v>0</v>
      </c>
      <c r="AI116" s="85">
        <f t="shared" si="79"/>
        <v>22</v>
      </c>
      <c r="AJ116" s="75"/>
      <c r="AK116" s="75"/>
      <c r="AL116" s="75"/>
      <c r="AM116" s="75"/>
      <c r="AN116" s="75"/>
    </row>
    <row r="117" spans="1:40" x14ac:dyDescent="0.2">
      <c r="A117" s="81" t="str">
        <f t="shared" si="56"/>
        <v>L41547</v>
      </c>
      <c r="B117" s="87"/>
      <c r="C117" s="87"/>
      <c r="D117" s="89">
        <f t="shared" si="81"/>
        <v>41547</v>
      </c>
      <c r="E117" s="87" t="str">
        <f t="shared" si="82"/>
        <v>L</v>
      </c>
      <c r="F117" s="87" t="str">
        <f t="shared" si="80"/>
        <v>London</v>
      </c>
      <c r="G117" s="85">
        <f t="shared" si="77"/>
        <v>0</v>
      </c>
      <c r="H117" s="108">
        <f t="shared" si="77"/>
        <v>1843</v>
      </c>
      <c r="I117" s="131">
        <f t="shared" si="77"/>
        <v>1139</v>
      </c>
      <c r="J117" s="85">
        <f t="shared" si="77"/>
        <v>396</v>
      </c>
      <c r="K117" s="85">
        <f t="shared" si="77"/>
        <v>90</v>
      </c>
      <c r="L117" s="85">
        <f t="shared" si="77"/>
        <v>0</v>
      </c>
      <c r="M117" s="85">
        <f t="shared" si="77"/>
        <v>0</v>
      </c>
      <c r="N117" s="108">
        <f t="shared" si="77"/>
        <v>29</v>
      </c>
      <c r="O117" s="109">
        <f t="shared" si="77"/>
        <v>1450</v>
      </c>
      <c r="P117" s="85">
        <f t="shared" si="77"/>
        <v>195</v>
      </c>
      <c r="Q117" s="85">
        <f t="shared" si="78"/>
        <v>112</v>
      </c>
      <c r="R117" s="108">
        <f t="shared" si="78"/>
        <v>85</v>
      </c>
      <c r="S117" s="109">
        <f t="shared" si="78"/>
        <v>525</v>
      </c>
      <c r="T117" s="85">
        <f t="shared" si="78"/>
        <v>781</v>
      </c>
      <c r="U117" s="85">
        <f t="shared" si="78"/>
        <v>203</v>
      </c>
      <c r="V117" s="85">
        <f t="shared" si="78"/>
        <v>74</v>
      </c>
      <c r="W117" s="108">
        <f t="shared" si="78"/>
        <v>261</v>
      </c>
      <c r="X117" s="109">
        <f t="shared" si="78"/>
        <v>200</v>
      </c>
      <c r="Y117" s="85">
        <f t="shared" si="78"/>
        <v>377</v>
      </c>
      <c r="Z117" s="85">
        <f t="shared" si="78"/>
        <v>752</v>
      </c>
      <c r="AA117" s="85">
        <f t="shared" si="79"/>
        <v>95</v>
      </c>
      <c r="AB117" s="85">
        <f t="shared" si="79"/>
        <v>87</v>
      </c>
      <c r="AC117" s="108">
        <f t="shared" si="79"/>
        <v>0</v>
      </c>
      <c r="AD117" s="109">
        <f t="shared" si="79"/>
        <v>0</v>
      </c>
      <c r="AE117" s="85">
        <f t="shared" si="79"/>
        <v>0</v>
      </c>
      <c r="AF117" s="85">
        <f t="shared" si="79"/>
        <v>0</v>
      </c>
      <c r="AG117" s="85">
        <f t="shared" si="79"/>
        <v>0</v>
      </c>
      <c r="AH117" s="85">
        <f t="shared" si="79"/>
        <v>0</v>
      </c>
      <c r="AI117" s="85">
        <f t="shared" si="79"/>
        <v>172</v>
      </c>
      <c r="AJ117" s="75"/>
      <c r="AK117" s="75"/>
      <c r="AL117" s="75"/>
      <c r="AM117" s="75"/>
      <c r="AN117" s="75"/>
    </row>
    <row r="118" spans="1:40" x14ac:dyDescent="0.2">
      <c r="A118" s="81" t="str">
        <f t="shared" si="56"/>
        <v>L41729</v>
      </c>
      <c r="B118" s="87"/>
      <c r="C118" s="87"/>
      <c r="D118" s="89">
        <f t="shared" si="81"/>
        <v>41729</v>
      </c>
      <c r="E118" s="87" t="str">
        <f t="shared" si="82"/>
        <v>L</v>
      </c>
      <c r="F118" s="87" t="str">
        <f t="shared" si="80"/>
        <v>London</v>
      </c>
      <c r="G118" s="85">
        <f t="shared" si="77"/>
        <v>0</v>
      </c>
      <c r="H118" s="108">
        <f t="shared" si="77"/>
        <v>826</v>
      </c>
      <c r="I118" s="131">
        <f t="shared" si="77"/>
        <v>417</v>
      </c>
      <c r="J118" s="85">
        <f t="shared" si="77"/>
        <v>160</v>
      </c>
      <c r="K118" s="85">
        <f t="shared" si="77"/>
        <v>37</v>
      </c>
      <c r="L118" s="85">
        <f t="shared" si="77"/>
        <v>0</v>
      </c>
      <c r="M118" s="85">
        <f t="shared" si="77"/>
        <v>0</v>
      </c>
      <c r="N118" s="108">
        <f t="shared" si="77"/>
        <v>155</v>
      </c>
      <c r="O118" s="109">
        <f t="shared" si="77"/>
        <v>525</v>
      </c>
      <c r="P118" s="85">
        <f t="shared" si="77"/>
        <v>84</v>
      </c>
      <c r="Q118" s="85">
        <f t="shared" si="78"/>
        <v>32</v>
      </c>
      <c r="R118" s="108">
        <f t="shared" si="78"/>
        <v>185</v>
      </c>
      <c r="S118" s="109">
        <f t="shared" si="78"/>
        <v>162</v>
      </c>
      <c r="T118" s="85">
        <f t="shared" si="78"/>
        <v>366</v>
      </c>
      <c r="U118" s="85">
        <f t="shared" si="78"/>
        <v>110</v>
      </c>
      <c r="V118" s="85">
        <f t="shared" si="78"/>
        <v>29</v>
      </c>
      <c r="W118" s="108">
        <f t="shared" si="78"/>
        <v>159</v>
      </c>
      <c r="X118" s="109">
        <f t="shared" si="78"/>
        <v>80</v>
      </c>
      <c r="Y118" s="85">
        <f t="shared" si="78"/>
        <v>108</v>
      </c>
      <c r="Z118" s="85">
        <f t="shared" si="78"/>
        <v>107</v>
      </c>
      <c r="AA118" s="85">
        <f t="shared" si="79"/>
        <v>19</v>
      </c>
      <c r="AB118" s="85">
        <f t="shared" si="79"/>
        <v>26</v>
      </c>
      <c r="AC118" s="108">
        <f t="shared" si="79"/>
        <v>0</v>
      </c>
      <c r="AD118" s="109">
        <f t="shared" si="79"/>
        <v>0</v>
      </c>
      <c r="AE118" s="85">
        <f t="shared" si="79"/>
        <v>0</v>
      </c>
      <c r="AF118" s="85">
        <f t="shared" si="79"/>
        <v>0</v>
      </c>
      <c r="AG118" s="85">
        <f t="shared" si="79"/>
        <v>0</v>
      </c>
      <c r="AH118" s="85">
        <f t="shared" si="79"/>
        <v>0</v>
      </c>
      <c r="AI118" s="85">
        <f t="shared" si="79"/>
        <v>48</v>
      </c>
      <c r="AJ118" s="75"/>
      <c r="AK118" s="75"/>
      <c r="AL118" s="75"/>
      <c r="AM118" s="75"/>
      <c r="AN118" s="75"/>
    </row>
    <row r="119" spans="1:40" x14ac:dyDescent="0.2">
      <c r="A119" s="81" t="str">
        <f t="shared" si="56"/>
        <v>L41912</v>
      </c>
      <c r="B119" s="87"/>
      <c r="C119" s="87"/>
      <c r="D119" s="89">
        <f t="shared" si="81"/>
        <v>41912</v>
      </c>
      <c r="E119" s="87" t="str">
        <f t="shared" si="82"/>
        <v>L</v>
      </c>
      <c r="F119" s="87" t="str">
        <f t="shared" si="80"/>
        <v>London</v>
      </c>
      <c r="G119" s="85">
        <f t="shared" si="77"/>
        <v>0</v>
      </c>
      <c r="H119" s="108">
        <f t="shared" si="77"/>
        <v>1972</v>
      </c>
      <c r="I119" s="131">
        <f t="shared" si="77"/>
        <v>1259</v>
      </c>
      <c r="J119" s="85">
        <f t="shared" si="77"/>
        <v>326</v>
      </c>
      <c r="K119" s="85">
        <f t="shared" si="77"/>
        <v>88</v>
      </c>
      <c r="L119" s="85">
        <f t="shared" si="77"/>
        <v>0</v>
      </c>
      <c r="M119" s="85">
        <f t="shared" si="77"/>
        <v>0</v>
      </c>
      <c r="N119" s="108">
        <f t="shared" si="77"/>
        <v>174</v>
      </c>
      <c r="O119" s="109">
        <f t="shared" si="77"/>
        <v>1548</v>
      </c>
      <c r="P119" s="85">
        <f t="shared" si="77"/>
        <v>209</v>
      </c>
      <c r="Q119" s="85">
        <f t="shared" si="78"/>
        <v>80</v>
      </c>
      <c r="R119" s="108">
        <f t="shared" si="78"/>
        <v>135</v>
      </c>
      <c r="S119" s="109">
        <f t="shared" si="78"/>
        <v>491</v>
      </c>
      <c r="T119" s="85">
        <f t="shared" si="78"/>
        <v>904</v>
      </c>
      <c r="U119" s="85">
        <f t="shared" si="78"/>
        <v>268</v>
      </c>
      <c r="V119" s="85">
        <f t="shared" si="78"/>
        <v>90</v>
      </c>
      <c r="W119" s="108">
        <f t="shared" si="78"/>
        <v>219</v>
      </c>
      <c r="X119" s="109">
        <f t="shared" si="78"/>
        <v>466</v>
      </c>
      <c r="Y119" s="85">
        <f t="shared" si="78"/>
        <v>518</v>
      </c>
      <c r="Z119" s="85">
        <f t="shared" si="78"/>
        <v>474</v>
      </c>
      <c r="AA119" s="85">
        <f t="shared" si="79"/>
        <v>114</v>
      </c>
      <c r="AB119" s="85">
        <f t="shared" si="79"/>
        <v>114</v>
      </c>
      <c r="AC119" s="108">
        <f t="shared" si="79"/>
        <v>0</v>
      </c>
      <c r="AD119" s="109">
        <f t="shared" si="79"/>
        <v>0</v>
      </c>
      <c r="AE119" s="85">
        <f t="shared" si="79"/>
        <v>0</v>
      </c>
      <c r="AF119" s="85">
        <f t="shared" si="79"/>
        <v>0</v>
      </c>
      <c r="AG119" s="85">
        <f t="shared" si="79"/>
        <v>0</v>
      </c>
      <c r="AH119" s="85">
        <f t="shared" si="79"/>
        <v>0</v>
      </c>
      <c r="AI119" s="85">
        <f t="shared" si="79"/>
        <v>125</v>
      </c>
      <c r="AJ119" s="75"/>
      <c r="AK119" s="75"/>
      <c r="AL119" s="75"/>
      <c r="AM119" s="75"/>
      <c r="AN119" s="75"/>
    </row>
    <row r="120" spans="1:40" x14ac:dyDescent="0.2">
      <c r="A120" s="81" t="str">
        <f t="shared" si="56"/>
        <v>L42094</v>
      </c>
      <c r="B120" s="87"/>
      <c r="C120" s="87"/>
      <c r="D120" s="89">
        <f t="shared" si="81"/>
        <v>42094</v>
      </c>
      <c r="E120" s="87" t="str">
        <f t="shared" si="82"/>
        <v>L</v>
      </c>
      <c r="F120" s="87" t="str">
        <f t="shared" si="80"/>
        <v>London</v>
      </c>
      <c r="G120" s="85">
        <f t="shared" si="77"/>
        <v>0</v>
      </c>
      <c r="H120" s="108">
        <f t="shared" si="77"/>
        <v>1813</v>
      </c>
      <c r="I120" s="131">
        <f t="shared" si="77"/>
        <v>1143</v>
      </c>
      <c r="J120" s="85">
        <f t="shared" si="77"/>
        <v>393</v>
      </c>
      <c r="K120" s="85">
        <f t="shared" si="77"/>
        <v>86</v>
      </c>
      <c r="L120" s="85">
        <f t="shared" si="77"/>
        <v>0</v>
      </c>
      <c r="M120" s="85">
        <f t="shared" si="77"/>
        <v>0</v>
      </c>
      <c r="N120" s="108">
        <f t="shared" si="77"/>
        <v>66</v>
      </c>
      <c r="O120" s="109">
        <f t="shared" si="77"/>
        <v>1519</v>
      </c>
      <c r="P120" s="85">
        <f t="shared" si="77"/>
        <v>191</v>
      </c>
      <c r="Q120" s="85">
        <f t="shared" si="78"/>
        <v>65</v>
      </c>
      <c r="R120" s="108">
        <f t="shared" si="78"/>
        <v>38</v>
      </c>
      <c r="S120" s="109">
        <f t="shared" si="78"/>
        <v>407</v>
      </c>
      <c r="T120" s="85">
        <f t="shared" si="78"/>
        <v>935</v>
      </c>
      <c r="U120" s="85">
        <f t="shared" si="78"/>
        <v>294</v>
      </c>
      <c r="V120" s="85">
        <f t="shared" si="78"/>
        <v>83</v>
      </c>
      <c r="W120" s="108">
        <f t="shared" si="78"/>
        <v>94</v>
      </c>
      <c r="X120" s="109">
        <f t="shared" si="78"/>
        <v>478</v>
      </c>
      <c r="Y120" s="85">
        <f t="shared" si="78"/>
        <v>506</v>
      </c>
      <c r="Z120" s="85">
        <f t="shared" si="78"/>
        <v>496</v>
      </c>
      <c r="AA120" s="85">
        <f t="shared" si="79"/>
        <v>342</v>
      </c>
      <c r="AB120" s="85">
        <f t="shared" si="79"/>
        <v>303</v>
      </c>
      <c r="AC120" s="108">
        <f t="shared" si="79"/>
        <v>0</v>
      </c>
      <c r="AD120" s="109">
        <f t="shared" si="79"/>
        <v>0</v>
      </c>
      <c r="AE120" s="85">
        <f t="shared" si="79"/>
        <v>0</v>
      </c>
      <c r="AF120" s="85">
        <f t="shared" si="79"/>
        <v>0</v>
      </c>
      <c r="AG120" s="85">
        <f t="shared" si="79"/>
        <v>0</v>
      </c>
      <c r="AH120" s="85">
        <f t="shared" si="79"/>
        <v>0</v>
      </c>
      <c r="AI120" s="85">
        <f t="shared" si="79"/>
        <v>113</v>
      </c>
      <c r="AJ120" s="75"/>
      <c r="AK120" s="75"/>
      <c r="AL120" s="75"/>
      <c r="AM120" s="75"/>
      <c r="AN120" s="75"/>
    </row>
    <row r="121" spans="1:40" x14ac:dyDescent="0.2">
      <c r="A121" s="81" t="str">
        <f t="shared" si="56"/>
        <v>L42277</v>
      </c>
      <c r="B121" s="87"/>
      <c r="C121" s="87"/>
      <c r="D121" s="89">
        <f t="shared" si="81"/>
        <v>42277</v>
      </c>
      <c r="E121" s="87" t="str">
        <f t="shared" si="82"/>
        <v>L</v>
      </c>
      <c r="F121" s="87" t="str">
        <f t="shared" si="80"/>
        <v>London</v>
      </c>
      <c r="G121" s="85">
        <f t="shared" si="77"/>
        <v>0</v>
      </c>
      <c r="H121" s="108">
        <f t="shared" si="77"/>
        <v>1612</v>
      </c>
      <c r="I121" s="131">
        <f t="shared" si="77"/>
        <v>1074</v>
      </c>
      <c r="J121" s="85">
        <f t="shared" si="77"/>
        <v>348</v>
      </c>
      <c r="K121" s="85">
        <f t="shared" si="77"/>
        <v>68</v>
      </c>
      <c r="L121" s="85">
        <f t="shared" si="77"/>
        <v>0</v>
      </c>
      <c r="M121" s="85">
        <f t="shared" si="77"/>
        <v>0</v>
      </c>
      <c r="N121" s="108">
        <f t="shared" si="77"/>
        <v>21</v>
      </c>
      <c r="O121" s="109">
        <f t="shared" si="77"/>
        <v>1356</v>
      </c>
      <c r="P121" s="85">
        <f t="shared" si="77"/>
        <v>161</v>
      </c>
      <c r="Q121" s="85">
        <f t="shared" si="78"/>
        <v>62</v>
      </c>
      <c r="R121" s="108">
        <f t="shared" si="78"/>
        <v>24</v>
      </c>
      <c r="S121" s="109">
        <f t="shared" si="78"/>
        <v>374</v>
      </c>
      <c r="T121" s="85">
        <f t="shared" si="78"/>
        <v>806</v>
      </c>
      <c r="U121" s="85">
        <f t="shared" si="78"/>
        <v>254</v>
      </c>
      <c r="V121" s="85">
        <f t="shared" si="78"/>
        <v>87</v>
      </c>
      <c r="W121" s="108">
        <f t="shared" si="78"/>
        <v>75</v>
      </c>
      <c r="X121" s="109">
        <f t="shared" si="78"/>
        <v>424</v>
      </c>
      <c r="Y121" s="85">
        <f t="shared" si="78"/>
        <v>492</v>
      </c>
      <c r="Z121" s="85">
        <f t="shared" si="78"/>
        <v>430</v>
      </c>
      <c r="AA121" s="85">
        <f t="shared" si="79"/>
        <v>83</v>
      </c>
      <c r="AB121" s="85">
        <f t="shared" si="79"/>
        <v>94</v>
      </c>
      <c r="AC121" s="108">
        <f t="shared" si="79"/>
        <v>0</v>
      </c>
      <c r="AD121" s="109">
        <f t="shared" si="79"/>
        <v>0</v>
      </c>
      <c r="AE121" s="85">
        <f t="shared" si="79"/>
        <v>0</v>
      </c>
      <c r="AF121" s="85">
        <f t="shared" si="79"/>
        <v>0</v>
      </c>
      <c r="AG121" s="85">
        <f t="shared" si="79"/>
        <v>0</v>
      </c>
      <c r="AH121" s="85">
        <f t="shared" si="79"/>
        <v>0</v>
      </c>
      <c r="AI121" s="85">
        <f t="shared" si="79"/>
        <v>101</v>
      </c>
      <c r="AJ121" s="75"/>
      <c r="AK121" s="75"/>
      <c r="AL121" s="75"/>
      <c r="AM121" s="75"/>
      <c r="AN121" s="75"/>
    </row>
    <row r="122" spans="1:40" x14ac:dyDescent="0.2">
      <c r="A122" s="81" t="str">
        <f t="shared" si="56"/>
        <v>L42460</v>
      </c>
      <c r="B122" s="87"/>
      <c r="C122" s="87"/>
      <c r="D122" s="89">
        <f t="shared" si="81"/>
        <v>42460</v>
      </c>
      <c r="E122" s="87" t="str">
        <f t="shared" si="82"/>
        <v>L</v>
      </c>
      <c r="F122" s="87" t="str">
        <f t="shared" si="80"/>
        <v>London</v>
      </c>
      <c r="G122" s="85">
        <f t="shared" si="77"/>
        <v>0</v>
      </c>
      <c r="H122" s="108">
        <f t="shared" si="77"/>
        <v>1430</v>
      </c>
      <c r="I122" s="131">
        <f t="shared" si="77"/>
        <v>824</v>
      </c>
      <c r="J122" s="85">
        <f t="shared" si="77"/>
        <v>312</v>
      </c>
      <c r="K122" s="85">
        <f t="shared" si="77"/>
        <v>135</v>
      </c>
      <c r="L122" s="85">
        <f t="shared" si="77"/>
        <v>0</v>
      </c>
      <c r="M122" s="85">
        <f t="shared" si="77"/>
        <v>0</v>
      </c>
      <c r="N122" s="108">
        <f t="shared" si="77"/>
        <v>15</v>
      </c>
      <c r="O122" s="109">
        <f t="shared" si="77"/>
        <v>1030</v>
      </c>
      <c r="P122" s="85">
        <f t="shared" si="77"/>
        <v>94</v>
      </c>
      <c r="Q122" s="85">
        <f t="shared" si="78"/>
        <v>66</v>
      </c>
      <c r="R122" s="108">
        <f t="shared" si="78"/>
        <v>11</v>
      </c>
      <c r="S122" s="109">
        <f t="shared" si="78"/>
        <v>259</v>
      </c>
      <c r="T122" s="85">
        <f t="shared" si="78"/>
        <v>616</v>
      </c>
      <c r="U122" s="85">
        <f t="shared" si="78"/>
        <v>227</v>
      </c>
      <c r="V122" s="85">
        <f t="shared" si="78"/>
        <v>61</v>
      </c>
      <c r="W122" s="108">
        <f t="shared" si="78"/>
        <v>24</v>
      </c>
      <c r="X122" s="109">
        <f t="shared" si="78"/>
        <v>215</v>
      </c>
      <c r="Y122" s="85">
        <f t="shared" si="78"/>
        <v>337</v>
      </c>
      <c r="Z122" s="85">
        <f t="shared" si="78"/>
        <v>383</v>
      </c>
      <c r="AA122" s="85">
        <f t="shared" si="79"/>
        <v>194</v>
      </c>
      <c r="AB122" s="85">
        <f t="shared" si="79"/>
        <v>33</v>
      </c>
      <c r="AC122" s="108">
        <f t="shared" si="79"/>
        <v>0</v>
      </c>
      <c r="AD122" s="109">
        <f t="shared" si="79"/>
        <v>0</v>
      </c>
      <c r="AE122" s="85">
        <f t="shared" si="79"/>
        <v>0</v>
      </c>
      <c r="AF122" s="85">
        <f t="shared" si="79"/>
        <v>0</v>
      </c>
      <c r="AG122" s="85">
        <f t="shared" si="79"/>
        <v>0</v>
      </c>
      <c r="AH122" s="85">
        <f t="shared" si="79"/>
        <v>0</v>
      </c>
      <c r="AI122" s="85">
        <f t="shared" si="79"/>
        <v>125</v>
      </c>
      <c r="AJ122" s="75"/>
      <c r="AK122" s="75"/>
      <c r="AL122" s="75"/>
      <c r="AM122" s="75"/>
      <c r="AN122" s="75"/>
    </row>
    <row r="123" spans="1:40" x14ac:dyDescent="0.2">
      <c r="A123" s="81" t="str">
        <f t="shared" si="56"/>
        <v>L42643</v>
      </c>
      <c r="B123" s="87"/>
      <c r="C123" s="87"/>
      <c r="D123" s="89">
        <f t="shared" si="81"/>
        <v>42643</v>
      </c>
      <c r="E123" s="87" t="str">
        <f t="shared" si="82"/>
        <v>L</v>
      </c>
      <c r="F123" s="87" t="str">
        <f t="shared" si="80"/>
        <v>London</v>
      </c>
      <c r="G123" s="85">
        <f t="shared" ref="G123:P131" si="83">SUMIFS(G$179:G$792,$D$179:$D$792,$D123,$B$179:$B$792,$E123)</f>
        <v>0</v>
      </c>
      <c r="H123" s="108">
        <f t="shared" si="83"/>
        <v>1839</v>
      </c>
      <c r="I123" s="131">
        <f t="shared" si="83"/>
        <v>1108</v>
      </c>
      <c r="J123" s="85">
        <f t="shared" si="83"/>
        <v>440</v>
      </c>
      <c r="K123" s="85">
        <f t="shared" si="83"/>
        <v>76</v>
      </c>
      <c r="L123" s="85">
        <f t="shared" si="83"/>
        <v>0</v>
      </c>
      <c r="M123" s="85">
        <f t="shared" si="83"/>
        <v>0</v>
      </c>
      <c r="N123" s="108">
        <f t="shared" si="83"/>
        <v>6</v>
      </c>
      <c r="O123" s="109">
        <f t="shared" si="83"/>
        <v>1272</v>
      </c>
      <c r="P123" s="85">
        <f t="shared" si="83"/>
        <v>160</v>
      </c>
      <c r="Q123" s="85">
        <f t="shared" ref="Q123:Z131" si="84">SUMIFS(Q$179:Q$792,$D$179:$D$792,$D123,$B$179:$B$792,$E123)</f>
        <v>92</v>
      </c>
      <c r="R123" s="108">
        <f t="shared" si="84"/>
        <v>4</v>
      </c>
      <c r="S123" s="109">
        <f t="shared" si="84"/>
        <v>301</v>
      </c>
      <c r="T123" s="85">
        <f t="shared" si="84"/>
        <v>811</v>
      </c>
      <c r="U123" s="85">
        <f t="shared" si="84"/>
        <v>306</v>
      </c>
      <c r="V123" s="85">
        <f t="shared" si="84"/>
        <v>59</v>
      </c>
      <c r="W123" s="108">
        <f t="shared" si="84"/>
        <v>17</v>
      </c>
      <c r="X123" s="109">
        <f t="shared" si="84"/>
        <v>204</v>
      </c>
      <c r="Y123" s="85">
        <f t="shared" si="84"/>
        <v>480</v>
      </c>
      <c r="Z123" s="85">
        <f t="shared" si="84"/>
        <v>508</v>
      </c>
      <c r="AA123" s="85">
        <f t="shared" ref="AA123:AI131" si="85">SUMIFS(AA$179:AA$792,$D$179:$D$792,$D123,$B$179:$B$792,$E123)</f>
        <v>270</v>
      </c>
      <c r="AB123" s="85">
        <f t="shared" si="85"/>
        <v>39</v>
      </c>
      <c r="AC123" s="108">
        <f t="shared" si="85"/>
        <v>0</v>
      </c>
      <c r="AD123" s="109">
        <f t="shared" si="85"/>
        <v>0</v>
      </c>
      <c r="AE123" s="85">
        <f t="shared" si="85"/>
        <v>0</v>
      </c>
      <c r="AF123" s="85">
        <f t="shared" si="85"/>
        <v>0</v>
      </c>
      <c r="AG123" s="85">
        <f t="shared" si="85"/>
        <v>0</v>
      </c>
      <c r="AH123" s="85">
        <f t="shared" si="85"/>
        <v>0</v>
      </c>
      <c r="AI123" s="85">
        <f t="shared" si="85"/>
        <v>202</v>
      </c>
      <c r="AJ123" s="75"/>
      <c r="AK123" s="75"/>
      <c r="AL123" s="75"/>
      <c r="AM123" s="75"/>
      <c r="AN123" s="75"/>
    </row>
    <row r="124" spans="1:40" x14ac:dyDescent="0.2">
      <c r="A124" s="81" t="str">
        <f t="shared" si="56"/>
        <v>L42825</v>
      </c>
      <c r="B124" s="87"/>
      <c r="C124" s="87"/>
      <c r="D124" s="89">
        <f t="shared" si="81"/>
        <v>42825</v>
      </c>
      <c r="E124" s="87" t="str">
        <f t="shared" si="82"/>
        <v>L</v>
      </c>
      <c r="F124" s="87" t="str">
        <f t="shared" si="80"/>
        <v>London</v>
      </c>
      <c r="G124" s="85">
        <f t="shared" si="83"/>
        <v>2741</v>
      </c>
      <c r="H124" s="108">
        <f t="shared" si="83"/>
        <v>1667</v>
      </c>
      <c r="I124" s="131">
        <f t="shared" si="83"/>
        <v>1089</v>
      </c>
      <c r="J124" s="85">
        <f t="shared" si="83"/>
        <v>362</v>
      </c>
      <c r="K124" s="85">
        <f t="shared" si="83"/>
        <v>72</v>
      </c>
      <c r="L124" s="85">
        <f t="shared" si="83"/>
        <v>57</v>
      </c>
      <c r="M124" s="85">
        <f t="shared" si="83"/>
        <v>75</v>
      </c>
      <c r="N124" s="108">
        <f t="shared" si="83"/>
        <v>12</v>
      </c>
      <c r="O124" s="109">
        <f t="shared" si="83"/>
        <v>1264</v>
      </c>
      <c r="P124" s="85">
        <f t="shared" si="83"/>
        <v>139</v>
      </c>
      <c r="Q124" s="85">
        <f t="shared" si="84"/>
        <v>55</v>
      </c>
      <c r="R124" s="108">
        <f t="shared" si="84"/>
        <v>209</v>
      </c>
      <c r="S124" s="109">
        <f t="shared" si="84"/>
        <v>381</v>
      </c>
      <c r="T124" s="85">
        <f t="shared" si="84"/>
        <v>711</v>
      </c>
      <c r="U124" s="85">
        <f t="shared" si="84"/>
        <v>272</v>
      </c>
      <c r="V124" s="85">
        <f t="shared" si="84"/>
        <v>57</v>
      </c>
      <c r="W124" s="108">
        <f t="shared" si="84"/>
        <v>246</v>
      </c>
      <c r="X124" s="109">
        <f t="shared" si="84"/>
        <v>232</v>
      </c>
      <c r="Y124" s="85">
        <f t="shared" si="84"/>
        <v>453</v>
      </c>
      <c r="Z124" s="85">
        <f t="shared" si="84"/>
        <v>508</v>
      </c>
      <c r="AA124" s="85">
        <f t="shared" si="85"/>
        <v>152</v>
      </c>
      <c r="AB124" s="85">
        <f t="shared" si="85"/>
        <v>70</v>
      </c>
      <c r="AC124" s="108">
        <f t="shared" si="85"/>
        <v>252</v>
      </c>
      <c r="AD124" s="109">
        <f t="shared" si="85"/>
        <v>896</v>
      </c>
      <c r="AE124" s="85">
        <f t="shared" si="85"/>
        <v>365</v>
      </c>
      <c r="AF124" s="85">
        <f t="shared" si="85"/>
        <v>68</v>
      </c>
      <c r="AG124" s="85">
        <f t="shared" si="85"/>
        <v>53</v>
      </c>
      <c r="AH124" s="85">
        <f t="shared" si="85"/>
        <v>285</v>
      </c>
      <c r="AI124" s="85">
        <f t="shared" si="85"/>
        <v>0</v>
      </c>
      <c r="AJ124" s="75"/>
      <c r="AK124" s="75"/>
      <c r="AL124" s="75"/>
      <c r="AM124" s="75"/>
      <c r="AN124" s="75"/>
    </row>
    <row r="125" spans="1:40" x14ac:dyDescent="0.2">
      <c r="A125" s="81" t="str">
        <f t="shared" si="56"/>
        <v>L43008</v>
      </c>
      <c r="B125" s="87"/>
      <c r="C125" s="87"/>
      <c r="D125" s="89">
        <f t="shared" si="81"/>
        <v>43008</v>
      </c>
      <c r="E125" s="87" t="str">
        <f t="shared" si="82"/>
        <v>L</v>
      </c>
      <c r="F125" s="87" t="str">
        <f t="shared" si="80"/>
        <v>London</v>
      </c>
      <c r="G125" s="85">
        <f t="shared" si="83"/>
        <v>3453</v>
      </c>
      <c r="H125" s="108">
        <f t="shared" si="83"/>
        <v>1503</v>
      </c>
      <c r="I125" s="131">
        <f t="shared" si="83"/>
        <v>832</v>
      </c>
      <c r="J125" s="85">
        <f t="shared" si="83"/>
        <v>306</v>
      </c>
      <c r="K125" s="85">
        <f t="shared" si="83"/>
        <v>116</v>
      </c>
      <c r="L125" s="85">
        <f t="shared" si="83"/>
        <v>61</v>
      </c>
      <c r="M125" s="85">
        <f t="shared" si="83"/>
        <v>69</v>
      </c>
      <c r="N125" s="108">
        <f t="shared" si="83"/>
        <v>119</v>
      </c>
      <c r="O125" s="109">
        <f t="shared" si="83"/>
        <v>1003</v>
      </c>
      <c r="P125" s="85">
        <f t="shared" si="83"/>
        <v>204</v>
      </c>
      <c r="Q125" s="85">
        <f t="shared" si="84"/>
        <v>112</v>
      </c>
      <c r="R125" s="108">
        <f t="shared" si="84"/>
        <v>184</v>
      </c>
      <c r="S125" s="109">
        <f t="shared" si="84"/>
        <v>321</v>
      </c>
      <c r="T125" s="85">
        <f t="shared" si="84"/>
        <v>645</v>
      </c>
      <c r="U125" s="85">
        <f t="shared" si="84"/>
        <v>214</v>
      </c>
      <c r="V125" s="85">
        <f t="shared" si="84"/>
        <v>63</v>
      </c>
      <c r="W125" s="108">
        <f t="shared" si="84"/>
        <v>260</v>
      </c>
      <c r="X125" s="109">
        <f t="shared" si="84"/>
        <v>230</v>
      </c>
      <c r="Y125" s="85">
        <f t="shared" si="84"/>
        <v>368</v>
      </c>
      <c r="Z125" s="85">
        <f t="shared" si="84"/>
        <v>407</v>
      </c>
      <c r="AA125" s="85">
        <f t="shared" si="85"/>
        <v>191</v>
      </c>
      <c r="AB125" s="85">
        <f t="shared" si="85"/>
        <v>71</v>
      </c>
      <c r="AC125" s="108">
        <f t="shared" si="85"/>
        <v>236</v>
      </c>
      <c r="AD125" s="109">
        <f t="shared" si="85"/>
        <v>488</v>
      </c>
      <c r="AE125" s="85">
        <f t="shared" si="85"/>
        <v>235</v>
      </c>
      <c r="AF125" s="85">
        <f t="shared" si="85"/>
        <v>77</v>
      </c>
      <c r="AG125" s="85">
        <f t="shared" si="85"/>
        <v>27</v>
      </c>
      <c r="AH125" s="85">
        <f t="shared" si="85"/>
        <v>85</v>
      </c>
      <c r="AI125" s="85">
        <f t="shared" si="85"/>
        <v>0</v>
      </c>
      <c r="AJ125" s="75"/>
      <c r="AK125" s="75"/>
      <c r="AL125" s="75"/>
      <c r="AM125" s="75"/>
      <c r="AN125" s="75"/>
    </row>
    <row r="126" spans="1:40" x14ac:dyDescent="0.2">
      <c r="A126" s="81" t="str">
        <f t="shared" si="56"/>
        <v>L43190</v>
      </c>
      <c r="B126" s="87"/>
      <c r="C126" s="87"/>
      <c r="D126" s="89">
        <f t="shared" si="81"/>
        <v>43190</v>
      </c>
      <c r="E126" s="87" t="str">
        <f t="shared" si="82"/>
        <v>L</v>
      </c>
      <c r="F126" s="87" t="str">
        <f t="shared" si="80"/>
        <v>London</v>
      </c>
      <c r="G126" s="85">
        <f t="shared" si="83"/>
        <v>1013</v>
      </c>
      <c r="H126" s="108">
        <f t="shared" si="83"/>
        <v>1008</v>
      </c>
      <c r="I126" s="131">
        <f t="shared" si="83"/>
        <v>714</v>
      </c>
      <c r="J126" s="85">
        <f t="shared" si="83"/>
        <v>160</v>
      </c>
      <c r="K126" s="85">
        <f t="shared" si="83"/>
        <v>39</v>
      </c>
      <c r="L126" s="85">
        <f t="shared" si="83"/>
        <v>38</v>
      </c>
      <c r="M126" s="85">
        <f t="shared" si="83"/>
        <v>49</v>
      </c>
      <c r="N126" s="108">
        <f t="shared" si="83"/>
        <v>8</v>
      </c>
      <c r="O126" s="109">
        <f t="shared" si="83"/>
        <v>797</v>
      </c>
      <c r="P126" s="85">
        <f t="shared" si="83"/>
        <v>55</v>
      </c>
      <c r="Q126" s="85">
        <f t="shared" si="84"/>
        <v>37</v>
      </c>
      <c r="R126" s="108">
        <f t="shared" si="84"/>
        <v>119</v>
      </c>
      <c r="S126" s="109">
        <f t="shared" si="84"/>
        <v>250</v>
      </c>
      <c r="T126" s="85">
        <f t="shared" si="84"/>
        <v>428</v>
      </c>
      <c r="U126" s="85">
        <f t="shared" si="84"/>
        <v>252</v>
      </c>
      <c r="V126" s="85">
        <f t="shared" si="84"/>
        <v>42</v>
      </c>
      <c r="W126" s="108">
        <f t="shared" si="84"/>
        <v>36</v>
      </c>
      <c r="X126" s="109">
        <f t="shared" si="84"/>
        <v>151.06122449</v>
      </c>
      <c r="Y126" s="85">
        <f t="shared" si="84"/>
        <v>284.71428571399997</v>
      </c>
      <c r="Z126" s="85">
        <f t="shared" si="84"/>
        <v>267.97959183699999</v>
      </c>
      <c r="AA126" s="85">
        <f t="shared" si="85"/>
        <v>144.4081632653</v>
      </c>
      <c r="AB126" s="85">
        <f t="shared" si="85"/>
        <v>6.8163265306000005</v>
      </c>
      <c r="AC126" s="108">
        <f t="shared" si="85"/>
        <v>153.0204081633</v>
      </c>
      <c r="AD126" s="109">
        <f t="shared" si="85"/>
        <v>182.85714285700001</v>
      </c>
      <c r="AE126" s="85">
        <f t="shared" si="85"/>
        <v>98.102040815999999</v>
      </c>
      <c r="AF126" s="85">
        <f t="shared" si="85"/>
        <v>17.428571428600002</v>
      </c>
      <c r="AG126" s="85">
        <f t="shared" si="85"/>
        <v>5.2040816326999995</v>
      </c>
      <c r="AH126" s="85">
        <f t="shared" si="85"/>
        <v>19.408163265300001</v>
      </c>
      <c r="AI126" s="85">
        <f t="shared" si="85"/>
        <v>0</v>
      </c>
      <c r="AJ126" s="75"/>
      <c r="AK126" s="75"/>
      <c r="AL126" s="75"/>
      <c r="AM126" s="75"/>
      <c r="AN126" s="75"/>
    </row>
    <row r="127" spans="1:40" x14ac:dyDescent="0.2">
      <c r="A127" s="81" t="str">
        <f t="shared" si="56"/>
        <v>L43373</v>
      </c>
      <c r="B127" s="87"/>
      <c r="C127" s="87"/>
      <c r="D127" s="89">
        <f t="shared" si="81"/>
        <v>43373</v>
      </c>
      <c r="E127" s="87" t="str">
        <f t="shared" si="82"/>
        <v>L</v>
      </c>
      <c r="F127" s="87" t="str">
        <f t="shared" si="80"/>
        <v>London</v>
      </c>
      <c r="G127" s="85">
        <f t="shared" si="83"/>
        <v>1588</v>
      </c>
      <c r="H127" s="108">
        <f t="shared" si="83"/>
        <v>1073</v>
      </c>
      <c r="I127" s="131">
        <f t="shared" si="83"/>
        <v>763</v>
      </c>
      <c r="J127" s="85">
        <f t="shared" si="83"/>
        <v>161</v>
      </c>
      <c r="K127" s="85">
        <f t="shared" si="83"/>
        <v>42</v>
      </c>
      <c r="L127" s="85">
        <f t="shared" si="83"/>
        <v>37</v>
      </c>
      <c r="M127" s="85">
        <f t="shared" si="83"/>
        <v>65</v>
      </c>
      <c r="N127" s="108">
        <f t="shared" si="83"/>
        <v>5</v>
      </c>
      <c r="O127" s="109">
        <f t="shared" si="83"/>
        <v>792</v>
      </c>
      <c r="P127" s="85">
        <f t="shared" si="83"/>
        <v>73</v>
      </c>
      <c r="Q127" s="85">
        <f t="shared" si="84"/>
        <v>36</v>
      </c>
      <c r="R127" s="108">
        <f t="shared" si="84"/>
        <v>172</v>
      </c>
      <c r="S127" s="109">
        <f t="shared" si="84"/>
        <v>215</v>
      </c>
      <c r="T127" s="85">
        <f t="shared" si="84"/>
        <v>489</v>
      </c>
      <c r="U127" s="85">
        <f t="shared" si="84"/>
        <v>168</v>
      </c>
      <c r="V127" s="85">
        <f t="shared" si="84"/>
        <v>25</v>
      </c>
      <c r="W127" s="108">
        <f t="shared" si="84"/>
        <v>176</v>
      </c>
      <c r="X127" s="109">
        <f t="shared" si="84"/>
        <v>141</v>
      </c>
      <c r="Y127" s="85">
        <f t="shared" si="84"/>
        <v>294</v>
      </c>
      <c r="Z127" s="85">
        <f t="shared" si="84"/>
        <v>254</v>
      </c>
      <c r="AA127" s="85">
        <f t="shared" si="85"/>
        <v>183</v>
      </c>
      <c r="AB127" s="85">
        <f t="shared" si="85"/>
        <v>5</v>
      </c>
      <c r="AC127" s="108">
        <f t="shared" si="85"/>
        <v>196</v>
      </c>
      <c r="AD127" s="109">
        <f t="shared" si="85"/>
        <v>662</v>
      </c>
      <c r="AE127" s="85">
        <f t="shared" si="85"/>
        <v>224</v>
      </c>
      <c r="AF127" s="85">
        <f t="shared" si="85"/>
        <v>76</v>
      </c>
      <c r="AG127" s="85">
        <f t="shared" si="85"/>
        <v>30</v>
      </c>
      <c r="AH127" s="85">
        <f t="shared" si="85"/>
        <v>81</v>
      </c>
      <c r="AI127" s="85">
        <f t="shared" si="85"/>
        <v>0</v>
      </c>
      <c r="AJ127" s="75"/>
      <c r="AK127" s="75"/>
      <c r="AL127" s="75"/>
      <c r="AM127" s="75"/>
      <c r="AN127" s="75"/>
    </row>
    <row r="128" spans="1:40" x14ac:dyDescent="0.2">
      <c r="A128" s="81" t="str">
        <f t="shared" si="56"/>
        <v>L43555</v>
      </c>
      <c r="B128" s="87"/>
      <c r="C128" s="87"/>
      <c r="D128" s="89">
        <f t="shared" si="81"/>
        <v>43555</v>
      </c>
      <c r="E128" s="87" t="str">
        <f t="shared" si="82"/>
        <v>L</v>
      </c>
      <c r="F128" s="87" t="str">
        <f t="shared" si="80"/>
        <v>London</v>
      </c>
      <c r="G128" s="85">
        <f t="shared" si="83"/>
        <v>6279</v>
      </c>
      <c r="H128" s="108">
        <f t="shared" si="83"/>
        <v>1567</v>
      </c>
      <c r="I128" s="131">
        <f t="shared" si="83"/>
        <v>1060</v>
      </c>
      <c r="J128" s="85">
        <f t="shared" si="83"/>
        <v>245</v>
      </c>
      <c r="K128" s="85">
        <f t="shared" si="83"/>
        <v>90</v>
      </c>
      <c r="L128" s="85">
        <f t="shared" si="83"/>
        <v>65</v>
      </c>
      <c r="M128" s="85">
        <f t="shared" si="83"/>
        <v>98</v>
      </c>
      <c r="N128" s="108">
        <f t="shared" si="83"/>
        <v>9</v>
      </c>
      <c r="O128" s="109">
        <f t="shared" si="83"/>
        <v>1423</v>
      </c>
      <c r="P128" s="85">
        <f t="shared" si="83"/>
        <v>85</v>
      </c>
      <c r="Q128" s="85">
        <f t="shared" si="84"/>
        <v>49</v>
      </c>
      <c r="R128" s="108">
        <f t="shared" si="84"/>
        <v>10</v>
      </c>
      <c r="S128" s="109">
        <f t="shared" si="84"/>
        <v>274</v>
      </c>
      <c r="T128" s="85">
        <f t="shared" si="84"/>
        <v>737</v>
      </c>
      <c r="U128" s="85">
        <f t="shared" si="84"/>
        <v>278</v>
      </c>
      <c r="V128" s="85">
        <f t="shared" si="84"/>
        <v>73</v>
      </c>
      <c r="W128" s="108">
        <f t="shared" si="84"/>
        <v>205</v>
      </c>
      <c r="X128" s="109">
        <f t="shared" si="84"/>
        <v>178</v>
      </c>
      <c r="Y128" s="85">
        <f t="shared" si="84"/>
        <v>447</v>
      </c>
      <c r="Z128" s="85">
        <f t="shared" si="84"/>
        <v>427</v>
      </c>
      <c r="AA128" s="85">
        <f t="shared" si="85"/>
        <v>302</v>
      </c>
      <c r="AB128" s="85">
        <f t="shared" si="85"/>
        <v>9</v>
      </c>
      <c r="AC128" s="108">
        <f t="shared" si="85"/>
        <v>204</v>
      </c>
      <c r="AD128" s="109">
        <f t="shared" si="85"/>
        <v>897</v>
      </c>
      <c r="AE128" s="85">
        <f t="shared" si="85"/>
        <v>354</v>
      </c>
      <c r="AF128" s="85">
        <f t="shared" si="85"/>
        <v>103</v>
      </c>
      <c r="AG128" s="85">
        <f t="shared" si="85"/>
        <v>87</v>
      </c>
      <c r="AH128" s="85">
        <f t="shared" si="85"/>
        <v>126</v>
      </c>
      <c r="AI128" s="85">
        <f t="shared" si="85"/>
        <v>0</v>
      </c>
      <c r="AJ128" s="75"/>
      <c r="AK128" s="75"/>
      <c r="AL128" s="75"/>
      <c r="AM128" s="75"/>
      <c r="AN128" s="75"/>
    </row>
    <row r="129" spans="1:40" x14ac:dyDescent="0.2">
      <c r="A129" s="81" t="str">
        <f t="shared" ref="A129" si="86">CONCATENATE(E129,D129)</f>
        <v>L43738</v>
      </c>
      <c r="B129" s="87"/>
      <c r="C129" s="87"/>
      <c r="D129" s="89">
        <f t="shared" si="81"/>
        <v>43738</v>
      </c>
      <c r="E129" s="87" t="str">
        <f t="shared" si="82"/>
        <v>L</v>
      </c>
      <c r="F129" s="87" t="str">
        <f t="shared" si="80"/>
        <v>London</v>
      </c>
      <c r="G129" s="85">
        <f t="shared" si="83"/>
        <v>12652</v>
      </c>
      <c r="H129" s="108">
        <f t="shared" si="83"/>
        <v>2051</v>
      </c>
      <c r="I129" s="131">
        <f t="shared" si="83"/>
        <v>1424</v>
      </c>
      <c r="J129" s="85">
        <f t="shared" si="83"/>
        <v>317</v>
      </c>
      <c r="K129" s="85">
        <f t="shared" si="83"/>
        <v>75</v>
      </c>
      <c r="L129" s="85">
        <f t="shared" si="83"/>
        <v>75</v>
      </c>
      <c r="M129" s="85">
        <f t="shared" si="83"/>
        <v>100</v>
      </c>
      <c r="N129" s="108">
        <f t="shared" si="83"/>
        <v>60</v>
      </c>
      <c r="O129" s="109">
        <f t="shared" si="83"/>
        <v>1621</v>
      </c>
      <c r="P129" s="85">
        <f t="shared" si="83"/>
        <v>170</v>
      </c>
      <c r="Q129" s="85">
        <f t="shared" si="84"/>
        <v>78</v>
      </c>
      <c r="R129" s="108">
        <f t="shared" si="84"/>
        <v>182</v>
      </c>
      <c r="S129" s="109">
        <f t="shared" si="84"/>
        <v>758</v>
      </c>
      <c r="T129" s="85">
        <f t="shared" si="84"/>
        <v>654</v>
      </c>
      <c r="U129" s="85">
        <f t="shared" si="84"/>
        <v>218</v>
      </c>
      <c r="V129" s="85">
        <f t="shared" si="84"/>
        <v>66</v>
      </c>
      <c r="W129" s="108">
        <f t="shared" si="84"/>
        <v>355</v>
      </c>
      <c r="X129" s="109">
        <f t="shared" si="84"/>
        <v>255</v>
      </c>
      <c r="Y129" s="85">
        <f t="shared" si="84"/>
        <v>726</v>
      </c>
      <c r="Z129" s="85">
        <f t="shared" si="84"/>
        <v>411</v>
      </c>
      <c r="AA129" s="85">
        <f t="shared" si="85"/>
        <v>355</v>
      </c>
      <c r="AB129" s="85">
        <f t="shared" si="85"/>
        <v>102</v>
      </c>
      <c r="AC129" s="108">
        <f t="shared" si="85"/>
        <v>202</v>
      </c>
      <c r="AD129" s="109">
        <f t="shared" si="85"/>
        <v>1470</v>
      </c>
      <c r="AE129" s="85">
        <f t="shared" si="85"/>
        <v>360</v>
      </c>
      <c r="AF129" s="85">
        <f t="shared" si="85"/>
        <v>73</v>
      </c>
      <c r="AG129" s="85">
        <f t="shared" si="85"/>
        <v>88</v>
      </c>
      <c r="AH129" s="85">
        <f t="shared" si="85"/>
        <v>60</v>
      </c>
      <c r="AI129" s="85">
        <f t="shared" si="85"/>
        <v>0</v>
      </c>
      <c r="AJ129" s="75"/>
      <c r="AK129" s="75"/>
      <c r="AL129" s="75"/>
      <c r="AM129" s="75"/>
      <c r="AN129" s="75"/>
    </row>
    <row r="130" spans="1:40" x14ac:dyDescent="0.2">
      <c r="A130" s="81" t="str">
        <f t="shared" ref="A130" si="87">CONCATENATE(E130,D130)</f>
        <v>L43921</v>
      </c>
      <c r="B130" s="87"/>
      <c r="C130" s="87"/>
      <c r="D130" s="89">
        <f t="shared" si="81"/>
        <v>43921</v>
      </c>
      <c r="E130" s="87" t="str">
        <f t="shared" si="82"/>
        <v>L</v>
      </c>
      <c r="F130" s="87" t="str">
        <f t="shared" si="80"/>
        <v>London</v>
      </c>
      <c r="G130" s="85">
        <f t="shared" si="83"/>
        <v>103987</v>
      </c>
      <c r="H130" s="108">
        <f t="shared" si="83"/>
        <v>3450</v>
      </c>
      <c r="I130" s="131">
        <f t="shared" si="83"/>
        <v>2086</v>
      </c>
      <c r="J130" s="85">
        <f t="shared" si="83"/>
        <v>770</v>
      </c>
      <c r="K130" s="85">
        <f t="shared" si="83"/>
        <v>217</v>
      </c>
      <c r="L130" s="85">
        <f t="shared" si="83"/>
        <v>137</v>
      </c>
      <c r="M130" s="85">
        <f t="shared" si="83"/>
        <v>201</v>
      </c>
      <c r="N130" s="108">
        <f t="shared" si="83"/>
        <v>39</v>
      </c>
      <c r="O130" s="109">
        <f t="shared" si="83"/>
        <v>2625</v>
      </c>
      <c r="P130" s="85">
        <f t="shared" si="83"/>
        <v>348</v>
      </c>
      <c r="Q130" s="85">
        <f t="shared" si="84"/>
        <v>139</v>
      </c>
      <c r="R130" s="108">
        <f t="shared" si="84"/>
        <v>338</v>
      </c>
      <c r="S130" s="109">
        <f t="shared" si="84"/>
        <v>746</v>
      </c>
      <c r="T130" s="85">
        <f t="shared" si="84"/>
        <v>1580</v>
      </c>
      <c r="U130" s="85">
        <f t="shared" si="84"/>
        <v>583</v>
      </c>
      <c r="V130" s="85">
        <f t="shared" si="84"/>
        <v>164</v>
      </c>
      <c r="W130" s="108">
        <f t="shared" si="84"/>
        <v>377</v>
      </c>
      <c r="X130" s="109">
        <f t="shared" si="84"/>
        <v>390</v>
      </c>
      <c r="Y130" s="85">
        <f t="shared" si="84"/>
        <v>825</v>
      </c>
      <c r="Z130" s="85">
        <f t="shared" si="84"/>
        <v>1210</v>
      </c>
      <c r="AA130" s="85">
        <f t="shared" si="85"/>
        <v>365</v>
      </c>
      <c r="AB130" s="85">
        <f t="shared" si="85"/>
        <v>355</v>
      </c>
      <c r="AC130" s="108">
        <f t="shared" si="85"/>
        <v>305</v>
      </c>
      <c r="AD130" s="109">
        <f t="shared" si="85"/>
        <v>1873</v>
      </c>
      <c r="AE130" s="85">
        <f t="shared" si="85"/>
        <v>766</v>
      </c>
      <c r="AF130" s="85">
        <f t="shared" si="85"/>
        <v>239</v>
      </c>
      <c r="AG130" s="85">
        <f t="shared" si="85"/>
        <v>220</v>
      </c>
      <c r="AH130" s="85">
        <f t="shared" si="85"/>
        <v>352</v>
      </c>
      <c r="AI130" s="85">
        <f t="shared" si="85"/>
        <v>0</v>
      </c>
      <c r="AJ130" s="75"/>
      <c r="AK130" s="75"/>
      <c r="AL130" s="75"/>
      <c r="AM130" s="75"/>
      <c r="AN130" s="75"/>
    </row>
    <row r="131" spans="1:40" x14ac:dyDescent="0.2">
      <c r="A131" s="81" t="str">
        <f t="shared" ref="A131" si="88">CONCATENATE(E131,D131)</f>
        <v>L44104</v>
      </c>
      <c r="B131" s="87"/>
      <c r="C131" s="87"/>
      <c r="D131" s="89">
        <f t="shared" si="81"/>
        <v>44104</v>
      </c>
      <c r="E131" s="87" t="str">
        <f t="shared" si="82"/>
        <v>L</v>
      </c>
      <c r="F131" s="87" t="str">
        <f t="shared" si="80"/>
        <v>London</v>
      </c>
      <c r="G131" s="85">
        <f t="shared" si="83"/>
        <v>84976</v>
      </c>
      <c r="H131" s="108">
        <f t="shared" si="83"/>
        <v>4847</v>
      </c>
      <c r="I131" s="131">
        <f t="shared" si="83"/>
        <v>3271</v>
      </c>
      <c r="J131" s="85">
        <f t="shared" si="83"/>
        <v>895</v>
      </c>
      <c r="K131" s="85">
        <f t="shared" si="83"/>
        <v>256</v>
      </c>
      <c r="L131" s="85">
        <f t="shared" si="83"/>
        <v>206</v>
      </c>
      <c r="M131" s="85">
        <f t="shared" si="83"/>
        <v>166</v>
      </c>
      <c r="N131" s="108">
        <f t="shared" si="83"/>
        <v>53</v>
      </c>
      <c r="O131" s="109">
        <f t="shared" si="83"/>
        <v>3946</v>
      </c>
      <c r="P131" s="85">
        <f t="shared" si="83"/>
        <v>473</v>
      </c>
      <c r="Q131" s="85">
        <f t="shared" si="84"/>
        <v>130</v>
      </c>
      <c r="R131" s="108">
        <f t="shared" si="84"/>
        <v>298</v>
      </c>
      <c r="S131" s="109">
        <f t="shared" si="84"/>
        <v>1598</v>
      </c>
      <c r="T131" s="85">
        <f t="shared" si="84"/>
        <v>1923</v>
      </c>
      <c r="U131" s="85">
        <f t="shared" si="84"/>
        <v>656</v>
      </c>
      <c r="V131" s="85">
        <f t="shared" si="84"/>
        <v>256</v>
      </c>
      <c r="W131" s="108">
        <f t="shared" si="84"/>
        <v>414</v>
      </c>
      <c r="X131" s="109">
        <f t="shared" si="84"/>
        <v>1174</v>
      </c>
      <c r="Y131" s="85">
        <f t="shared" si="84"/>
        <v>936</v>
      </c>
      <c r="Z131" s="85">
        <f t="shared" si="84"/>
        <v>1383</v>
      </c>
      <c r="AA131" s="85">
        <f t="shared" si="85"/>
        <v>448</v>
      </c>
      <c r="AB131" s="85">
        <f t="shared" si="85"/>
        <v>268</v>
      </c>
      <c r="AC131" s="108">
        <f t="shared" si="85"/>
        <v>638</v>
      </c>
      <c r="AD131" s="109">
        <f t="shared" si="85"/>
        <v>3026</v>
      </c>
      <c r="AE131" s="85">
        <f t="shared" si="85"/>
        <v>1045</v>
      </c>
      <c r="AF131" s="85">
        <f t="shared" si="85"/>
        <v>233</v>
      </c>
      <c r="AG131" s="85">
        <f t="shared" si="85"/>
        <v>179</v>
      </c>
      <c r="AH131" s="85">
        <f t="shared" si="85"/>
        <v>364</v>
      </c>
      <c r="AI131" s="85">
        <f t="shared" si="85"/>
        <v>0</v>
      </c>
      <c r="AJ131" s="75"/>
      <c r="AK131" s="75"/>
      <c r="AL131" s="75"/>
      <c r="AM131" s="75"/>
      <c r="AN131" s="75"/>
    </row>
    <row r="132" spans="1:40" x14ac:dyDescent="0.2">
      <c r="A132" s="81" t="str">
        <f t="shared" ref="A132" si="89">CONCATENATE(E132,D132)</f>
        <v>L44286</v>
      </c>
      <c r="B132" s="87"/>
      <c r="C132" s="87"/>
      <c r="D132" s="89">
        <f t="shared" si="81"/>
        <v>44286</v>
      </c>
      <c r="E132" s="87" t="str">
        <f t="shared" si="82"/>
        <v>L</v>
      </c>
      <c r="F132" s="87" t="str">
        <f t="shared" si="80"/>
        <v>London</v>
      </c>
      <c r="G132" s="85">
        <f t="shared" ref="G132:P133" si="90">SUMIFS(G$179:G$1008,$D$179:$D$1008,$D132,$B$179:$B$1008,$E132)</f>
        <v>45136</v>
      </c>
      <c r="H132" s="108">
        <f t="shared" si="90"/>
        <v>3778</v>
      </c>
      <c r="I132" s="131">
        <f t="shared" si="90"/>
        <v>2523</v>
      </c>
      <c r="J132" s="85">
        <f t="shared" si="90"/>
        <v>787</v>
      </c>
      <c r="K132" s="85">
        <f t="shared" si="90"/>
        <v>158</v>
      </c>
      <c r="L132" s="85">
        <f t="shared" si="90"/>
        <v>132</v>
      </c>
      <c r="M132" s="85">
        <f t="shared" si="90"/>
        <v>120</v>
      </c>
      <c r="N132" s="108">
        <f t="shared" si="90"/>
        <v>58</v>
      </c>
      <c r="O132" s="109">
        <f t="shared" si="90"/>
        <v>2804</v>
      </c>
      <c r="P132" s="85">
        <f t="shared" si="90"/>
        <v>440</v>
      </c>
      <c r="Q132" s="85">
        <f t="shared" ref="Q132:Z133" si="91">SUMIFS(Q$179:Q$1008,$D$179:$D$1008,$D132,$B$179:$B$1008,$E132)</f>
        <v>75</v>
      </c>
      <c r="R132" s="108">
        <f t="shared" si="91"/>
        <v>459</v>
      </c>
      <c r="S132" s="109">
        <f t="shared" si="91"/>
        <v>1158</v>
      </c>
      <c r="T132" s="85">
        <f t="shared" si="91"/>
        <v>1467</v>
      </c>
      <c r="U132" s="85">
        <f t="shared" si="91"/>
        <v>507</v>
      </c>
      <c r="V132" s="85">
        <f t="shared" si="91"/>
        <v>139</v>
      </c>
      <c r="W132" s="108">
        <f t="shared" si="91"/>
        <v>507</v>
      </c>
      <c r="X132" s="109">
        <f t="shared" si="91"/>
        <v>892</v>
      </c>
      <c r="Y132" s="85">
        <f t="shared" si="91"/>
        <v>945</v>
      </c>
      <c r="Z132" s="85">
        <f t="shared" si="91"/>
        <v>934</v>
      </c>
      <c r="AA132" s="85">
        <f t="shared" ref="AA132:AI133" si="92">SUMIFS(AA$179:AA$1008,$D$179:$D$1008,$D132,$B$179:$B$1008,$E132)</f>
        <v>520</v>
      </c>
      <c r="AB132" s="85">
        <f t="shared" si="92"/>
        <v>255</v>
      </c>
      <c r="AC132" s="108">
        <f t="shared" si="92"/>
        <v>232</v>
      </c>
      <c r="AD132" s="109">
        <f t="shared" si="92"/>
        <v>2170</v>
      </c>
      <c r="AE132" s="85">
        <f t="shared" si="92"/>
        <v>734</v>
      </c>
      <c r="AF132" s="85">
        <f t="shared" si="92"/>
        <v>258</v>
      </c>
      <c r="AG132" s="85">
        <f t="shared" si="92"/>
        <v>162</v>
      </c>
      <c r="AH132" s="85">
        <f t="shared" si="92"/>
        <v>454</v>
      </c>
      <c r="AI132" s="85">
        <f t="shared" si="92"/>
        <v>0</v>
      </c>
      <c r="AJ132" s="75"/>
      <c r="AK132" s="75"/>
      <c r="AL132" s="75"/>
      <c r="AM132" s="75"/>
      <c r="AN132" s="75"/>
    </row>
    <row r="133" spans="1:40" x14ac:dyDescent="0.2">
      <c r="A133" s="81" t="str">
        <f t="shared" ref="A133" si="93">CONCATENATE(E133,D133)</f>
        <v>L44469</v>
      </c>
      <c r="B133" s="87"/>
      <c r="C133" s="87"/>
      <c r="D133" s="89">
        <f t="shared" si="81"/>
        <v>44469</v>
      </c>
      <c r="E133" s="87" t="str">
        <f t="shared" si="82"/>
        <v>L</v>
      </c>
      <c r="F133" s="87" t="str">
        <f t="shared" si="80"/>
        <v>London</v>
      </c>
      <c r="G133" s="85">
        <f t="shared" si="90"/>
        <v>102761</v>
      </c>
      <c r="H133" s="108">
        <f t="shared" si="90"/>
        <v>3562</v>
      </c>
      <c r="I133" s="131">
        <f t="shared" si="90"/>
        <v>2197</v>
      </c>
      <c r="J133" s="85">
        <f t="shared" si="90"/>
        <v>804</v>
      </c>
      <c r="K133" s="85">
        <f t="shared" si="90"/>
        <v>162</v>
      </c>
      <c r="L133" s="85">
        <f t="shared" si="90"/>
        <v>138</v>
      </c>
      <c r="M133" s="85">
        <f t="shared" si="90"/>
        <v>127</v>
      </c>
      <c r="N133" s="108">
        <f t="shared" si="90"/>
        <v>134</v>
      </c>
      <c r="O133" s="109">
        <f t="shared" si="90"/>
        <v>0</v>
      </c>
      <c r="P133" s="85">
        <f t="shared" si="90"/>
        <v>0</v>
      </c>
      <c r="Q133" s="85">
        <f t="shared" si="91"/>
        <v>0</v>
      </c>
      <c r="R133" s="108">
        <f t="shared" si="91"/>
        <v>0</v>
      </c>
      <c r="S133" s="109">
        <f t="shared" si="91"/>
        <v>0</v>
      </c>
      <c r="T133" s="85">
        <f t="shared" si="91"/>
        <v>0</v>
      </c>
      <c r="U133" s="85">
        <f t="shared" si="91"/>
        <v>0</v>
      </c>
      <c r="V133" s="85">
        <f t="shared" si="91"/>
        <v>0</v>
      </c>
      <c r="W133" s="108">
        <f t="shared" si="91"/>
        <v>0</v>
      </c>
      <c r="X133" s="109">
        <f t="shared" si="91"/>
        <v>879</v>
      </c>
      <c r="Y133" s="85">
        <f t="shared" si="91"/>
        <v>1140</v>
      </c>
      <c r="Z133" s="85">
        <f t="shared" si="91"/>
        <v>1066</v>
      </c>
      <c r="AA133" s="85">
        <f t="shared" si="92"/>
        <v>128</v>
      </c>
      <c r="AB133" s="85">
        <f t="shared" si="92"/>
        <v>227</v>
      </c>
      <c r="AC133" s="108">
        <f t="shared" si="92"/>
        <v>122</v>
      </c>
      <c r="AD133" s="109">
        <f t="shared" si="92"/>
        <v>0</v>
      </c>
      <c r="AE133" s="85">
        <f t="shared" si="92"/>
        <v>0</v>
      </c>
      <c r="AF133" s="85">
        <f t="shared" si="92"/>
        <v>0</v>
      </c>
      <c r="AG133" s="85">
        <f t="shared" si="92"/>
        <v>0</v>
      </c>
      <c r="AH133" s="85">
        <f t="shared" si="92"/>
        <v>0</v>
      </c>
      <c r="AI133" s="85">
        <f t="shared" si="92"/>
        <v>0</v>
      </c>
      <c r="AJ133" s="75"/>
      <c r="AK133" s="75"/>
      <c r="AL133" s="75"/>
      <c r="AM133" s="75"/>
      <c r="AN133" s="75"/>
    </row>
    <row r="134" spans="1:40" x14ac:dyDescent="0.2">
      <c r="A134" s="81" t="str">
        <f t="shared" si="56"/>
        <v/>
      </c>
      <c r="B134" s="87"/>
      <c r="C134" s="87"/>
      <c r="D134" s="34"/>
      <c r="E134" s="33"/>
      <c r="F134" s="33"/>
      <c r="G134" s="86"/>
      <c r="H134" s="110"/>
      <c r="I134" s="132"/>
      <c r="J134" s="86"/>
      <c r="K134" s="86"/>
      <c r="L134" s="86"/>
      <c r="M134" s="86"/>
      <c r="N134" s="110"/>
      <c r="O134" s="111"/>
      <c r="P134" s="86"/>
      <c r="Q134" s="86"/>
      <c r="R134" s="110"/>
      <c r="S134" s="111"/>
      <c r="T134" s="86"/>
      <c r="U134" s="86"/>
      <c r="V134" s="86"/>
      <c r="W134" s="110"/>
      <c r="X134" s="111"/>
      <c r="Y134" s="86"/>
      <c r="Z134" s="86"/>
      <c r="AA134" s="86"/>
      <c r="AB134" s="86"/>
      <c r="AC134" s="110"/>
      <c r="AD134" s="111"/>
      <c r="AE134" s="86"/>
      <c r="AF134" s="86"/>
      <c r="AG134" s="86"/>
      <c r="AH134" s="86"/>
      <c r="AI134" s="86"/>
      <c r="AJ134" s="75"/>
      <c r="AK134" s="75"/>
      <c r="AL134" s="75"/>
      <c r="AM134" s="75"/>
      <c r="AN134" s="75"/>
    </row>
    <row r="135" spans="1:40" x14ac:dyDescent="0.2">
      <c r="A135" s="81" t="str">
        <f t="shared" si="56"/>
        <v>SE40816</v>
      </c>
      <c r="B135" s="87"/>
      <c r="C135" s="87"/>
      <c r="D135" s="70">
        <v>40816</v>
      </c>
      <c r="E135" s="33" t="s">
        <v>515</v>
      </c>
      <c r="F135" s="33" t="s">
        <v>457</v>
      </c>
      <c r="G135" s="85">
        <f t="shared" ref="G135:P144" si="94">SUMIFS(G$179:G$792,$D$179:$D$792,$D135,$B$179:$B$792,$E135)</f>
        <v>0</v>
      </c>
      <c r="H135" s="108">
        <f t="shared" si="94"/>
        <v>0</v>
      </c>
      <c r="I135" s="131">
        <f t="shared" si="94"/>
        <v>0</v>
      </c>
      <c r="J135" s="85">
        <f t="shared" si="94"/>
        <v>0</v>
      </c>
      <c r="K135" s="85">
        <f t="shared" si="94"/>
        <v>0</v>
      </c>
      <c r="L135" s="85">
        <f t="shared" si="94"/>
        <v>0</v>
      </c>
      <c r="M135" s="85">
        <f t="shared" si="94"/>
        <v>0</v>
      </c>
      <c r="N135" s="108">
        <f t="shared" si="94"/>
        <v>0</v>
      </c>
      <c r="O135" s="109">
        <f t="shared" si="94"/>
        <v>0</v>
      </c>
      <c r="P135" s="85">
        <f t="shared" si="94"/>
        <v>0</v>
      </c>
      <c r="Q135" s="85">
        <f t="shared" ref="Q135:Z144" si="95">SUMIFS(Q$179:Q$792,$D$179:$D$792,$D135,$B$179:$B$792,$E135)</f>
        <v>0</v>
      </c>
      <c r="R135" s="108">
        <f t="shared" si="95"/>
        <v>0</v>
      </c>
      <c r="S135" s="109">
        <f t="shared" si="95"/>
        <v>0</v>
      </c>
      <c r="T135" s="85">
        <f t="shared" si="95"/>
        <v>0</v>
      </c>
      <c r="U135" s="85">
        <f t="shared" si="95"/>
        <v>0</v>
      </c>
      <c r="V135" s="85">
        <f t="shared" si="95"/>
        <v>0</v>
      </c>
      <c r="W135" s="108">
        <f t="shared" si="95"/>
        <v>0</v>
      </c>
      <c r="X135" s="109">
        <f t="shared" si="95"/>
        <v>0</v>
      </c>
      <c r="Y135" s="85">
        <f t="shared" si="95"/>
        <v>0</v>
      </c>
      <c r="Z135" s="85">
        <f t="shared" si="95"/>
        <v>0</v>
      </c>
      <c r="AA135" s="85">
        <f t="shared" ref="AA135:AI144" si="96">SUMIFS(AA$179:AA$792,$D$179:$D$792,$D135,$B$179:$B$792,$E135)</f>
        <v>0</v>
      </c>
      <c r="AB135" s="85">
        <f t="shared" si="96"/>
        <v>0</v>
      </c>
      <c r="AC135" s="108">
        <f t="shared" si="96"/>
        <v>0</v>
      </c>
      <c r="AD135" s="109">
        <f t="shared" si="96"/>
        <v>0</v>
      </c>
      <c r="AE135" s="85">
        <f t="shared" si="96"/>
        <v>0</v>
      </c>
      <c r="AF135" s="85">
        <f t="shared" si="96"/>
        <v>0</v>
      </c>
      <c r="AG135" s="85">
        <f t="shared" si="96"/>
        <v>0</v>
      </c>
      <c r="AH135" s="85">
        <f t="shared" si="96"/>
        <v>0</v>
      </c>
      <c r="AI135" s="85">
        <f t="shared" si="96"/>
        <v>0</v>
      </c>
      <c r="AJ135" s="75"/>
      <c r="AK135" s="75"/>
      <c r="AL135" s="75"/>
      <c r="AM135" s="75"/>
      <c r="AN135" s="75"/>
    </row>
    <row r="136" spans="1:40" x14ac:dyDescent="0.2">
      <c r="A136" s="81" t="str">
        <f t="shared" si="56"/>
        <v>SE40999</v>
      </c>
      <c r="B136" s="87"/>
      <c r="C136" s="87"/>
      <c r="D136" s="89">
        <f>EOMONTH(D135,6)</f>
        <v>40999</v>
      </c>
      <c r="E136" s="87" t="str">
        <f>E135</f>
        <v>SE</v>
      </c>
      <c r="F136" s="87" t="str">
        <f t="shared" ref="F136:F155" si="97">F135</f>
        <v>South East</v>
      </c>
      <c r="G136" s="85">
        <f t="shared" si="94"/>
        <v>0</v>
      </c>
      <c r="H136" s="108">
        <f t="shared" si="94"/>
        <v>60</v>
      </c>
      <c r="I136" s="131">
        <f t="shared" si="94"/>
        <v>53</v>
      </c>
      <c r="J136" s="85">
        <f t="shared" si="94"/>
        <v>5</v>
      </c>
      <c r="K136" s="85">
        <f t="shared" si="94"/>
        <v>1</v>
      </c>
      <c r="L136" s="85">
        <f t="shared" si="94"/>
        <v>0</v>
      </c>
      <c r="M136" s="85">
        <f t="shared" si="94"/>
        <v>0</v>
      </c>
      <c r="N136" s="108">
        <f t="shared" si="94"/>
        <v>1</v>
      </c>
      <c r="O136" s="109">
        <f t="shared" si="94"/>
        <v>49</v>
      </c>
      <c r="P136" s="85">
        <f t="shared" si="94"/>
        <v>3</v>
      </c>
      <c r="Q136" s="85">
        <f t="shared" si="95"/>
        <v>1</v>
      </c>
      <c r="R136" s="108">
        <f t="shared" si="95"/>
        <v>7</v>
      </c>
      <c r="S136" s="109">
        <f t="shared" si="95"/>
        <v>14</v>
      </c>
      <c r="T136" s="85">
        <f t="shared" si="95"/>
        <v>34</v>
      </c>
      <c r="U136" s="85">
        <f t="shared" si="95"/>
        <v>5</v>
      </c>
      <c r="V136" s="85">
        <f t="shared" si="95"/>
        <v>2</v>
      </c>
      <c r="W136" s="108">
        <f t="shared" si="95"/>
        <v>5</v>
      </c>
      <c r="X136" s="109">
        <f t="shared" si="95"/>
        <v>13</v>
      </c>
      <c r="Y136" s="85">
        <f t="shared" si="95"/>
        <v>11</v>
      </c>
      <c r="Z136" s="85">
        <f t="shared" si="95"/>
        <v>29</v>
      </c>
      <c r="AA136" s="85">
        <f t="shared" si="96"/>
        <v>0</v>
      </c>
      <c r="AB136" s="85">
        <f t="shared" si="96"/>
        <v>1</v>
      </c>
      <c r="AC136" s="108">
        <f t="shared" si="96"/>
        <v>0</v>
      </c>
      <c r="AD136" s="109">
        <f t="shared" si="96"/>
        <v>0</v>
      </c>
      <c r="AE136" s="85">
        <f t="shared" si="96"/>
        <v>0</v>
      </c>
      <c r="AF136" s="85">
        <f t="shared" si="96"/>
        <v>0</v>
      </c>
      <c r="AG136" s="85">
        <f t="shared" si="96"/>
        <v>0</v>
      </c>
      <c r="AH136" s="85">
        <f t="shared" si="96"/>
        <v>0</v>
      </c>
      <c r="AI136" s="85">
        <f t="shared" si="96"/>
        <v>0</v>
      </c>
      <c r="AJ136" s="75"/>
      <c r="AK136" s="75"/>
      <c r="AL136" s="75"/>
      <c r="AM136" s="75"/>
      <c r="AN136" s="75"/>
    </row>
    <row r="137" spans="1:40" x14ac:dyDescent="0.2">
      <c r="A137" s="81" t="str">
        <f t="shared" si="56"/>
        <v>SE41182</v>
      </c>
      <c r="B137" s="87"/>
      <c r="C137" s="87"/>
      <c r="D137" s="89">
        <f t="shared" ref="D137:D155" si="98">EOMONTH(D136,6)</f>
        <v>41182</v>
      </c>
      <c r="E137" s="87" t="str">
        <f t="shared" ref="E137:E155" si="99">E136</f>
        <v>SE</v>
      </c>
      <c r="F137" s="87" t="str">
        <f t="shared" si="97"/>
        <v>South East</v>
      </c>
      <c r="G137" s="85">
        <f t="shared" si="94"/>
        <v>0</v>
      </c>
      <c r="H137" s="108">
        <f t="shared" si="94"/>
        <v>62</v>
      </c>
      <c r="I137" s="131">
        <f t="shared" si="94"/>
        <v>54</v>
      </c>
      <c r="J137" s="85">
        <f t="shared" si="94"/>
        <v>4</v>
      </c>
      <c r="K137" s="85">
        <f t="shared" si="94"/>
        <v>1</v>
      </c>
      <c r="L137" s="85">
        <f t="shared" si="94"/>
        <v>0</v>
      </c>
      <c r="M137" s="85">
        <f t="shared" si="94"/>
        <v>0</v>
      </c>
      <c r="N137" s="108">
        <f t="shared" si="94"/>
        <v>1</v>
      </c>
      <c r="O137" s="109">
        <f t="shared" si="94"/>
        <v>54</v>
      </c>
      <c r="P137" s="85">
        <f t="shared" si="94"/>
        <v>2</v>
      </c>
      <c r="Q137" s="85">
        <f t="shared" si="95"/>
        <v>0</v>
      </c>
      <c r="R137" s="108">
        <f t="shared" si="95"/>
        <v>6</v>
      </c>
      <c r="S137" s="109">
        <f t="shared" si="95"/>
        <v>19</v>
      </c>
      <c r="T137" s="85">
        <f t="shared" si="95"/>
        <v>24</v>
      </c>
      <c r="U137" s="85">
        <f t="shared" si="95"/>
        <v>8</v>
      </c>
      <c r="V137" s="85">
        <f t="shared" si="95"/>
        <v>3</v>
      </c>
      <c r="W137" s="108">
        <f t="shared" si="95"/>
        <v>8</v>
      </c>
      <c r="X137" s="109">
        <f t="shared" si="95"/>
        <v>11</v>
      </c>
      <c r="Y137" s="85">
        <f t="shared" si="95"/>
        <v>10</v>
      </c>
      <c r="Z137" s="85">
        <f t="shared" si="95"/>
        <v>30</v>
      </c>
      <c r="AA137" s="85">
        <f t="shared" si="96"/>
        <v>3</v>
      </c>
      <c r="AB137" s="85">
        <f t="shared" si="96"/>
        <v>2</v>
      </c>
      <c r="AC137" s="108">
        <f t="shared" si="96"/>
        <v>0</v>
      </c>
      <c r="AD137" s="109">
        <f t="shared" si="96"/>
        <v>0</v>
      </c>
      <c r="AE137" s="85">
        <f t="shared" si="96"/>
        <v>0</v>
      </c>
      <c r="AF137" s="85">
        <f t="shared" si="96"/>
        <v>0</v>
      </c>
      <c r="AG137" s="85">
        <f t="shared" si="96"/>
        <v>0</v>
      </c>
      <c r="AH137" s="85">
        <f t="shared" si="96"/>
        <v>0</v>
      </c>
      <c r="AI137" s="85">
        <f t="shared" si="96"/>
        <v>2</v>
      </c>
      <c r="AJ137" s="75"/>
      <c r="AK137" s="75"/>
      <c r="AL137" s="75"/>
      <c r="AM137" s="75"/>
      <c r="AN137" s="75"/>
    </row>
    <row r="138" spans="1:40" x14ac:dyDescent="0.2">
      <c r="A138" s="81" t="str">
        <f t="shared" si="56"/>
        <v>SE41364</v>
      </c>
      <c r="B138" s="87"/>
      <c r="C138" s="87"/>
      <c r="D138" s="89">
        <f t="shared" si="98"/>
        <v>41364</v>
      </c>
      <c r="E138" s="87" t="str">
        <f t="shared" si="99"/>
        <v>SE</v>
      </c>
      <c r="F138" s="87" t="str">
        <f t="shared" si="97"/>
        <v>South East</v>
      </c>
      <c r="G138" s="85">
        <f t="shared" si="94"/>
        <v>0</v>
      </c>
      <c r="H138" s="108">
        <f t="shared" si="94"/>
        <v>60</v>
      </c>
      <c r="I138" s="131">
        <f t="shared" si="94"/>
        <v>51</v>
      </c>
      <c r="J138" s="85">
        <f t="shared" si="94"/>
        <v>5</v>
      </c>
      <c r="K138" s="85">
        <f t="shared" si="94"/>
        <v>2</v>
      </c>
      <c r="L138" s="85">
        <f t="shared" si="94"/>
        <v>0</v>
      </c>
      <c r="M138" s="85">
        <f t="shared" si="94"/>
        <v>0</v>
      </c>
      <c r="N138" s="108">
        <f t="shared" si="94"/>
        <v>0</v>
      </c>
      <c r="O138" s="109">
        <f t="shared" si="94"/>
        <v>53</v>
      </c>
      <c r="P138" s="85">
        <f t="shared" si="94"/>
        <v>3</v>
      </c>
      <c r="Q138" s="85">
        <f t="shared" si="95"/>
        <v>2</v>
      </c>
      <c r="R138" s="108">
        <f t="shared" si="95"/>
        <v>2</v>
      </c>
      <c r="S138" s="109">
        <f t="shared" si="95"/>
        <v>9</v>
      </c>
      <c r="T138" s="85">
        <f t="shared" si="95"/>
        <v>36</v>
      </c>
      <c r="U138" s="85">
        <f t="shared" si="95"/>
        <v>7</v>
      </c>
      <c r="V138" s="85">
        <f t="shared" si="95"/>
        <v>4</v>
      </c>
      <c r="W138" s="108">
        <f t="shared" si="95"/>
        <v>4</v>
      </c>
      <c r="X138" s="109">
        <f t="shared" si="95"/>
        <v>13</v>
      </c>
      <c r="Y138" s="85">
        <f t="shared" si="95"/>
        <v>10</v>
      </c>
      <c r="Z138" s="85">
        <f t="shared" si="95"/>
        <v>31</v>
      </c>
      <c r="AA138" s="85">
        <f t="shared" si="96"/>
        <v>3</v>
      </c>
      <c r="AB138" s="85">
        <f t="shared" si="96"/>
        <v>0</v>
      </c>
      <c r="AC138" s="108">
        <f t="shared" si="96"/>
        <v>0</v>
      </c>
      <c r="AD138" s="109">
        <f t="shared" si="96"/>
        <v>0</v>
      </c>
      <c r="AE138" s="85">
        <f t="shared" si="96"/>
        <v>0</v>
      </c>
      <c r="AF138" s="85">
        <f t="shared" si="96"/>
        <v>0</v>
      </c>
      <c r="AG138" s="85">
        <f t="shared" si="96"/>
        <v>0</v>
      </c>
      <c r="AH138" s="85">
        <f t="shared" si="96"/>
        <v>0</v>
      </c>
      <c r="AI138" s="85">
        <f t="shared" si="96"/>
        <v>2</v>
      </c>
      <c r="AJ138" s="75"/>
      <c r="AK138" s="75"/>
      <c r="AL138" s="75"/>
      <c r="AM138" s="75"/>
      <c r="AN138" s="75"/>
    </row>
    <row r="139" spans="1:40" x14ac:dyDescent="0.2">
      <c r="A139" s="81" t="str">
        <f t="shared" si="56"/>
        <v>SE41547</v>
      </c>
      <c r="B139" s="87"/>
      <c r="C139" s="87"/>
      <c r="D139" s="89">
        <f t="shared" si="98"/>
        <v>41547</v>
      </c>
      <c r="E139" s="87" t="str">
        <f t="shared" si="99"/>
        <v>SE</v>
      </c>
      <c r="F139" s="87" t="str">
        <f t="shared" si="97"/>
        <v>South East</v>
      </c>
      <c r="G139" s="85">
        <f t="shared" si="94"/>
        <v>0</v>
      </c>
      <c r="H139" s="108">
        <f t="shared" si="94"/>
        <v>1079</v>
      </c>
      <c r="I139" s="131">
        <f t="shared" si="94"/>
        <v>773</v>
      </c>
      <c r="J139" s="85">
        <f t="shared" si="94"/>
        <v>205</v>
      </c>
      <c r="K139" s="85">
        <f t="shared" si="94"/>
        <v>61</v>
      </c>
      <c r="L139" s="85">
        <f t="shared" si="94"/>
        <v>0</v>
      </c>
      <c r="M139" s="85">
        <f t="shared" si="94"/>
        <v>0</v>
      </c>
      <c r="N139" s="108">
        <f t="shared" si="94"/>
        <v>23</v>
      </c>
      <c r="O139" s="109">
        <f t="shared" si="94"/>
        <v>897</v>
      </c>
      <c r="P139" s="85">
        <f t="shared" si="94"/>
        <v>90</v>
      </c>
      <c r="Q139" s="85">
        <f t="shared" si="95"/>
        <v>46</v>
      </c>
      <c r="R139" s="108">
        <f t="shared" si="95"/>
        <v>46</v>
      </c>
      <c r="S139" s="109">
        <f t="shared" si="95"/>
        <v>351</v>
      </c>
      <c r="T139" s="85">
        <f t="shared" si="95"/>
        <v>467</v>
      </c>
      <c r="U139" s="85">
        <f t="shared" si="95"/>
        <v>127</v>
      </c>
      <c r="V139" s="85">
        <f t="shared" si="95"/>
        <v>71</v>
      </c>
      <c r="W139" s="108">
        <f t="shared" si="95"/>
        <v>63</v>
      </c>
      <c r="X139" s="109">
        <f t="shared" si="95"/>
        <v>110</v>
      </c>
      <c r="Y139" s="85">
        <f t="shared" si="95"/>
        <v>208</v>
      </c>
      <c r="Z139" s="85">
        <f t="shared" si="95"/>
        <v>497</v>
      </c>
      <c r="AA139" s="85">
        <f t="shared" si="96"/>
        <v>90</v>
      </c>
      <c r="AB139" s="85">
        <f t="shared" si="96"/>
        <v>29</v>
      </c>
      <c r="AC139" s="108">
        <f t="shared" si="96"/>
        <v>0</v>
      </c>
      <c r="AD139" s="109">
        <f t="shared" si="96"/>
        <v>0</v>
      </c>
      <c r="AE139" s="85">
        <f t="shared" si="96"/>
        <v>0</v>
      </c>
      <c r="AF139" s="85">
        <f t="shared" si="96"/>
        <v>0</v>
      </c>
      <c r="AG139" s="85">
        <f t="shared" si="96"/>
        <v>0</v>
      </c>
      <c r="AH139" s="85">
        <f t="shared" si="96"/>
        <v>0</v>
      </c>
      <c r="AI139" s="85">
        <f t="shared" si="96"/>
        <v>95</v>
      </c>
      <c r="AJ139" s="75"/>
      <c r="AK139" s="75"/>
      <c r="AL139" s="75"/>
      <c r="AM139" s="75"/>
      <c r="AN139" s="75"/>
    </row>
    <row r="140" spans="1:40" x14ac:dyDescent="0.2">
      <c r="A140" s="81" t="str">
        <f t="shared" si="56"/>
        <v>SE41729</v>
      </c>
      <c r="B140" s="87"/>
      <c r="C140" s="87"/>
      <c r="D140" s="89">
        <f t="shared" si="98"/>
        <v>41729</v>
      </c>
      <c r="E140" s="87" t="str">
        <f t="shared" si="99"/>
        <v>SE</v>
      </c>
      <c r="F140" s="87" t="str">
        <f t="shared" si="97"/>
        <v>South East</v>
      </c>
      <c r="G140" s="85">
        <f t="shared" si="94"/>
        <v>0</v>
      </c>
      <c r="H140" s="108">
        <f t="shared" si="94"/>
        <v>394</v>
      </c>
      <c r="I140" s="131">
        <f t="shared" si="94"/>
        <v>316</v>
      </c>
      <c r="J140" s="85">
        <f t="shared" si="94"/>
        <v>29</v>
      </c>
      <c r="K140" s="85">
        <f t="shared" si="94"/>
        <v>16</v>
      </c>
      <c r="L140" s="85">
        <f t="shared" si="94"/>
        <v>0</v>
      </c>
      <c r="M140" s="85">
        <f t="shared" si="94"/>
        <v>0</v>
      </c>
      <c r="N140" s="108">
        <f t="shared" si="94"/>
        <v>15</v>
      </c>
      <c r="O140" s="109">
        <f t="shared" si="94"/>
        <v>337</v>
      </c>
      <c r="P140" s="85">
        <f t="shared" si="94"/>
        <v>32</v>
      </c>
      <c r="Q140" s="85">
        <f t="shared" si="95"/>
        <v>11</v>
      </c>
      <c r="R140" s="108">
        <f t="shared" si="95"/>
        <v>14</v>
      </c>
      <c r="S140" s="109">
        <f t="shared" si="95"/>
        <v>114</v>
      </c>
      <c r="T140" s="85">
        <f t="shared" si="95"/>
        <v>182</v>
      </c>
      <c r="U140" s="85">
        <f t="shared" si="95"/>
        <v>48</v>
      </c>
      <c r="V140" s="85">
        <f t="shared" si="95"/>
        <v>23</v>
      </c>
      <c r="W140" s="108">
        <f t="shared" si="95"/>
        <v>27</v>
      </c>
      <c r="X140" s="109">
        <f t="shared" si="95"/>
        <v>56</v>
      </c>
      <c r="Y140" s="85">
        <f t="shared" si="95"/>
        <v>75</v>
      </c>
      <c r="Z140" s="85">
        <f t="shared" si="95"/>
        <v>212</v>
      </c>
      <c r="AA140" s="85">
        <f t="shared" si="96"/>
        <v>15</v>
      </c>
      <c r="AB140" s="85">
        <f t="shared" si="96"/>
        <v>11</v>
      </c>
      <c r="AC140" s="108">
        <f t="shared" si="96"/>
        <v>0</v>
      </c>
      <c r="AD140" s="109">
        <f t="shared" si="96"/>
        <v>0</v>
      </c>
      <c r="AE140" s="85">
        <f t="shared" si="96"/>
        <v>0</v>
      </c>
      <c r="AF140" s="85">
        <f t="shared" si="96"/>
        <v>0</v>
      </c>
      <c r="AG140" s="85">
        <f t="shared" si="96"/>
        <v>0</v>
      </c>
      <c r="AH140" s="85">
        <f t="shared" si="96"/>
        <v>0</v>
      </c>
      <c r="AI140" s="85">
        <f t="shared" si="96"/>
        <v>18</v>
      </c>
      <c r="AJ140" s="75"/>
      <c r="AK140" s="75"/>
      <c r="AL140" s="75"/>
      <c r="AM140" s="75"/>
      <c r="AN140" s="75"/>
    </row>
    <row r="141" spans="1:40" x14ac:dyDescent="0.2">
      <c r="A141" s="81" t="str">
        <f t="shared" si="56"/>
        <v>SE41912</v>
      </c>
      <c r="B141" s="87"/>
      <c r="C141" s="87"/>
      <c r="D141" s="89">
        <f t="shared" si="98"/>
        <v>41912</v>
      </c>
      <c r="E141" s="87" t="str">
        <f t="shared" si="99"/>
        <v>SE</v>
      </c>
      <c r="F141" s="87" t="str">
        <f t="shared" si="97"/>
        <v>South East</v>
      </c>
      <c r="G141" s="85">
        <f t="shared" si="94"/>
        <v>0</v>
      </c>
      <c r="H141" s="108">
        <f t="shared" si="94"/>
        <v>454</v>
      </c>
      <c r="I141" s="131">
        <f t="shared" si="94"/>
        <v>348</v>
      </c>
      <c r="J141" s="85">
        <f t="shared" si="94"/>
        <v>39</v>
      </c>
      <c r="K141" s="85">
        <f t="shared" si="94"/>
        <v>19</v>
      </c>
      <c r="L141" s="85">
        <f t="shared" si="94"/>
        <v>0</v>
      </c>
      <c r="M141" s="85">
        <f t="shared" si="94"/>
        <v>0</v>
      </c>
      <c r="N141" s="108">
        <f t="shared" si="94"/>
        <v>18</v>
      </c>
      <c r="O141" s="109">
        <f t="shared" si="94"/>
        <v>354</v>
      </c>
      <c r="P141" s="85">
        <f t="shared" si="94"/>
        <v>53</v>
      </c>
      <c r="Q141" s="85">
        <f t="shared" si="95"/>
        <v>24</v>
      </c>
      <c r="R141" s="108">
        <f t="shared" si="95"/>
        <v>23</v>
      </c>
      <c r="S141" s="109">
        <f t="shared" si="95"/>
        <v>104</v>
      </c>
      <c r="T141" s="85">
        <f t="shared" si="95"/>
        <v>145</v>
      </c>
      <c r="U141" s="85">
        <f t="shared" si="95"/>
        <v>59</v>
      </c>
      <c r="V141" s="85">
        <f t="shared" si="95"/>
        <v>12</v>
      </c>
      <c r="W141" s="108">
        <f t="shared" si="95"/>
        <v>30</v>
      </c>
      <c r="X141" s="109">
        <f t="shared" si="95"/>
        <v>80</v>
      </c>
      <c r="Y141" s="85">
        <f t="shared" si="95"/>
        <v>108</v>
      </c>
      <c r="Z141" s="85">
        <f t="shared" si="95"/>
        <v>173</v>
      </c>
      <c r="AA141" s="85">
        <f t="shared" si="96"/>
        <v>40</v>
      </c>
      <c r="AB141" s="85">
        <f t="shared" si="96"/>
        <v>13</v>
      </c>
      <c r="AC141" s="108">
        <f t="shared" si="96"/>
        <v>0</v>
      </c>
      <c r="AD141" s="109">
        <f t="shared" si="96"/>
        <v>0</v>
      </c>
      <c r="AE141" s="85">
        <f t="shared" si="96"/>
        <v>0</v>
      </c>
      <c r="AF141" s="85">
        <f t="shared" si="96"/>
        <v>0</v>
      </c>
      <c r="AG141" s="85">
        <f t="shared" si="96"/>
        <v>0</v>
      </c>
      <c r="AH141" s="85">
        <f t="shared" si="96"/>
        <v>0</v>
      </c>
      <c r="AI141" s="85">
        <f t="shared" si="96"/>
        <v>30</v>
      </c>
      <c r="AJ141" s="75"/>
      <c r="AK141" s="75"/>
      <c r="AL141" s="75"/>
      <c r="AM141" s="75"/>
      <c r="AN141" s="75"/>
    </row>
    <row r="142" spans="1:40" x14ac:dyDescent="0.2">
      <c r="A142" s="81" t="str">
        <f t="shared" si="56"/>
        <v>SE42094</v>
      </c>
      <c r="B142" s="87"/>
      <c r="C142" s="87"/>
      <c r="D142" s="89">
        <f t="shared" si="98"/>
        <v>42094</v>
      </c>
      <c r="E142" s="87" t="str">
        <f t="shared" si="99"/>
        <v>SE</v>
      </c>
      <c r="F142" s="87" t="str">
        <f t="shared" si="97"/>
        <v>South East</v>
      </c>
      <c r="G142" s="85">
        <f t="shared" si="94"/>
        <v>0</v>
      </c>
      <c r="H142" s="108">
        <f t="shared" si="94"/>
        <v>740</v>
      </c>
      <c r="I142" s="131">
        <f t="shared" si="94"/>
        <v>531</v>
      </c>
      <c r="J142" s="85">
        <f t="shared" si="94"/>
        <v>112</v>
      </c>
      <c r="K142" s="85">
        <f t="shared" si="94"/>
        <v>38</v>
      </c>
      <c r="L142" s="85">
        <f t="shared" si="94"/>
        <v>0</v>
      </c>
      <c r="M142" s="85">
        <f t="shared" si="94"/>
        <v>0</v>
      </c>
      <c r="N142" s="108">
        <f t="shared" si="94"/>
        <v>6</v>
      </c>
      <c r="O142" s="109">
        <f t="shared" si="94"/>
        <v>606</v>
      </c>
      <c r="P142" s="85">
        <f t="shared" si="94"/>
        <v>86</v>
      </c>
      <c r="Q142" s="85">
        <f t="shared" si="95"/>
        <v>30</v>
      </c>
      <c r="R142" s="108">
        <f t="shared" si="95"/>
        <v>20</v>
      </c>
      <c r="S142" s="109">
        <f t="shared" si="95"/>
        <v>305</v>
      </c>
      <c r="T142" s="85">
        <f t="shared" si="95"/>
        <v>231</v>
      </c>
      <c r="U142" s="85">
        <f t="shared" si="95"/>
        <v>119</v>
      </c>
      <c r="V142" s="85">
        <f t="shared" si="95"/>
        <v>45</v>
      </c>
      <c r="W142" s="108">
        <f t="shared" si="95"/>
        <v>30</v>
      </c>
      <c r="X142" s="109">
        <f t="shared" si="95"/>
        <v>128</v>
      </c>
      <c r="Y142" s="85">
        <f t="shared" si="95"/>
        <v>180</v>
      </c>
      <c r="Z142" s="85">
        <f t="shared" si="95"/>
        <v>339</v>
      </c>
      <c r="AA142" s="85">
        <f t="shared" si="96"/>
        <v>57</v>
      </c>
      <c r="AB142" s="85">
        <f t="shared" si="96"/>
        <v>28</v>
      </c>
      <c r="AC142" s="108">
        <f t="shared" si="96"/>
        <v>0</v>
      </c>
      <c r="AD142" s="109">
        <f t="shared" si="96"/>
        <v>0</v>
      </c>
      <c r="AE142" s="85">
        <f t="shared" si="96"/>
        <v>0</v>
      </c>
      <c r="AF142" s="85">
        <f t="shared" si="96"/>
        <v>0</v>
      </c>
      <c r="AG142" s="85">
        <f t="shared" si="96"/>
        <v>0</v>
      </c>
      <c r="AH142" s="85">
        <f t="shared" si="96"/>
        <v>0</v>
      </c>
      <c r="AI142" s="85">
        <f t="shared" si="96"/>
        <v>53</v>
      </c>
      <c r="AJ142" s="75"/>
      <c r="AK142" s="75"/>
      <c r="AL142" s="75"/>
      <c r="AM142" s="75"/>
      <c r="AN142" s="75"/>
    </row>
    <row r="143" spans="1:40" x14ac:dyDescent="0.2">
      <c r="A143" s="81" t="str">
        <f t="shared" si="56"/>
        <v>SE42277</v>
      </c>
      <c r="B143" s="87"/>
      <c r="C143" s="87"/>
      <c r="D143" s="89">
        <f t="shared" si="98"/>
        <v>42277</v>
      </c>
      <c r="E143" s="87" t="str">
        <f t="shared" si="99"/>
        <v>SE</v>
      </c>
      <c r="F143" s="87" t="str">
        <f t="shared" si="97"/>
        <v>South East</v>
      </c>
      <c r="G143" s="85">
        <f t="shared" si="94"/>
        <v>0</v>
      </c>
      <c r="H143" s="108">
        <f t="shared" si="94"/>
        <v>897</v>
      </c>
      <c r="I143" s="131">
        <f t="shared" si="94"/>
        <v>508</v>
      </c>
      <c r="J143" s="85">
        <f t="shared" si="94"/>
        <v>167</v>
      </c>
      <c r="K143" s="85">
        <f t="shared" si="94"/>
        <v>29</v>
      </c>
      <c r="L143" s="85">
        <f t="shared" si="94"/>
        <v>0</v>
      </c>
      <c r="M143" s="85">
        <f t="shared" si="94"/>
        <v>0</v>
      </c>
      <c r="N143" s="108">
        <f t="shared" si="94"/>
        <v>10</v>
      </c>
      <c r="O143" s="109">
        <f t="shared" si="94"/>
        <v>616</v>
      </c>
      <c r="P143" s="85">
        <f t="shared" si="94"/>
        <v>63</v>
      </c>
      <c r="Q143" s="85">
        <f t="shared" si="95"/>
        <v>21</v>
      </c>
      <c r="R143" s="108">
        <f t="shared" si="95"/>
        <v>9</v>
      </c>
      <c r="S143" s="109">
        <f t="shared" si="95"/>
        <v>234</v>
      </c>
      <c r="T143" s="85">
        <f t="shared" si="95"/>
        <v>323</v>
      </c>
      <c r="U143" s="85">
        <f t="shared" si="95"/>
        <v>94</v>
      </c>
      <c r="V143" s="85">
        <f t="shared" si="95"/>
        <v>42</v>
      </c>
      <c r="W143" s="108">
        <f t="shared" si="95"/>
        <v>30</v>
      </c>
      <c r="X143" s="109">
        <f t="shared" si="95"/>
        <v>174</v>
      </c>
      <c r="Y143" s="85">
        <f t="shared" si="95"/>
        <v>181</v>
      </c>
      <c r="Z143" s="85">
        <f t="shared" si="95"/>
        <v>220</v>
      </c>
      <c r="AA143" s="85">
        <f t="shared" si="96"/>
        <v>152</v>
      </c>
      <c r="AB143" s="85">
        <f t="shared" si="96"/>
        <v>24</v>
      </c>
      <c r="AC143" s="108">
        <f t="shared" si="96"/>
        <v>0</v>
      </c>
      <c r="AD143" s="109">
        <f t="shared" si="96"/>
        <v>0</v>
      </c>
      <c r="AE143" s="85">
        <f t="shared" si="96"/>
        <v>0</v>
      </c>
      <c r="AF143" s="85">
        <f t="shared" si="96"/>
        <v>0</v>
      </c>
      <c r="AG143" s="85">
        <f t="shared" si="96"/>
        <v>0</v>
      </c>
      <c r="AH143" s="85">
        <f t="shared" si="96"/>
        <v>0</v>
      </c>
      <c r="AI143" s="85">
        <f t="shared" si="96"/>
        <v>43</v>
      </c>
      <c r="AJ143" s="75"/>
      <c r="AK143" s="75"/>
      <c r="AL143" s="75"/>
      <c r="AM143" s="75"/>
      <c r="AN143" s="75"/>
    </row>
    <row r="144" spans="1:40" x14ac:dyDescent="0.2">
      <c r="A144" s="81" t="str">
        <f t="shared" si="56"/>
        <v>SE42460</v>
      </c>
      <c r="B144" s="87"/>
      <c r="C144" s="87"/>
      <c r="D144" s="89">
        <f t="shared" si="98"/>
        <v>42460</v>
      </c>
      <c r="E144" s="87" t="str">
        <f t="shared" si="99"/>
        <v>SE</v>
      </c>
      <c r="F144" s="87" t="str">
        <f t="shared" si="97"/>
        <v>South East</v>
      </c>
      <c r="G144" s="85">
        <f t="shared" si="94"/>
        <v>0</v>
      </c>
      <c r="H144" s="108">
        <f t="shared" si="94"/>
        <v>1251</v>
      </c>
      <c r="I144" s="131">
        <f t="shared" si="94"/>
        <v>817</v>
      </c>
      <c r="J144" s="85">
        <f t="shared" si="94"/>
        <v>222</v>
      </c>
      <c r="K144" s="85">
        <f t="shared" si="94"/>
        <v>58</v>
      </c>
      <c r="L144" s="85">
        <f t="shared" si="94"/>
        <v>0</v>
      </c>
      <c r="M144" s="85">
        <f t="shared" si="94"/>
        <v>0</v>
      </c>
      <c r="N144" s="108">
        <f t="shared" si="94"/>
        <v>41</v>
      </c>
      <c r="O144" s="109">
        <f t="shared" si="94"/>
        <v>996</v>
      </c>
      <c r="P144" s="85">
        <f t="shared" si="94"/>
        <v>116</v>
      </c>
      <c r="Q144" s="85">
        <f t="shared" si="95"/>
        <v>42</v>
      </c>
      <c r="R144" s="108">
        <f t="shared" si="95"/>
        <v>82</v>
      </c>
      <c r="S144" s="109">
        <f t="shared" si="95"/>
        <v>293</v>
      </c>
      <c r="T144" s="85">
        <f t="shared" si="95"/>
        <v>602</v>
      </c>
      <c r="U144" s="85">
        <f t="shared" si="95"/>
        <v>177</v>
      </c>
      <c r="V144" s="85">
        <f t="shared" si="95"/>
        <v>63</v>
      </c>
      <c r="W144" s="108">
        <f t="shared" si="95"/>
        <v>101</v>
      </c>
      <c r="X144" s="109">
        <f t="shared" si="95"/>
        <v>209</v>
      </c>
      <c r="Y144" s="85">
        <f t="shared" si="95"/>
        <v>339</v>
      </c>
      <c r="Z144" s="85">
        <f t="shared" si="95"/>
        <v>333</v>
      </c>
      <c r="AA144" s="85">
        <f t="shared" si="96"/>
        <v>339</v>
      </c>
      <c r="AB144" s="85">
        <f t="shared" si="96"/>
        <v>93</v>
      </c>
      <c r="AC144" s="108">
        <f t="shared" si="96"/>
        <v>0</v>
      </c>
      <c r="AD144" s="109">
        <f t="shared" si="96"/>
        <v>0</v>
      </c>
      <c r="AE144" s="85">
        <f t="shared" si="96"/>
        <v>0</v>
      </c>
      <c r="AF144" s="85">
        <f t="shared" si="96"/>
        <v>0</v>
      </c>
      <c r="AG144" s="85">
        <f t="shared" si="96"/>
        <v>0</v>
      </c>
      <c r="AH144" s="85">
        <f t="shared" si="96"/>
        <v>0</v>
      </c>
      <c r="AI144" s="85">
        <f t="shared" si="96"/>
        <v>98</v>
      </c>
      <c r="AJ144" s="75"/>
      <c r="AK144" s="75"/>
      <c r="AL144" s="75"/>
      <c r="AM144" s="75"/>
      <c r="AN144" s="75"/>
    </row>
    <row r="145" spans="1:40" x14ac:dyDescent="0.2">
      <c r="A145" s="81" t="str">
        <f t="shared" si="56"/>
        <v>SE42643</v>
      </c>
      <c r="B145" s="87"/>
      <c r="C145" s="87"/>
      <c r="D145" s="89">
        <f t="shared" si="98"/>
        <v>42643</v>
      </c>
      <c r="E145" s="87" t="str">
        <f t="shared" si="99"/>
        <v>SE</v>
      </c>
      <c r="F145" s="87" t="str">
        <f t="shared" si="97"/>
        <v>South East</v>
      </c>
      <c r="G145" s="85">
        <f t="shared" ref="G145:P153" si="100">SUMIFS(G$179:G$792,$D$179:$D$792,$D145,$B$179:$B$792,$E145)</f>
        <v>0</v>
      </c>
      <c r="H145" s="108">
        <f t="shared" si="100"/>
        <v>3220</v>
      </c>
      <c r="I145" s="131">
        <f t="shared" si="100"/>
        <v>2031</v>
      </c>
      <c r="J145" s="85">
        <f t="shared" si="100"/>
        <v>638</v>
      </c>
      <c r="K145" s="85">
        <f t="shared" si="100"/>
        <v>142</v>
      </c>
      <c r="L145" s="85">
        <f t="shared" si="100"/>
        <v>0</v>
      </c>
      <c r="M145" s="85">
        <f t="shared" si="100"/>
        <v>0</v>
      </c>
      <c r="N145" s="108">
        <f t="shared" si="100"/>
        <v>54</v>
      </c>
      <c r="O145" s="109">
        <f t="shared" si="100"/>
        <v>2421</v>
      </c>
      <c r="P145" s="85">
        <f t="shared" si="100"/>
        <v>218</v>
      </c>
      <c r="Q145" s="85">
        <f t="shared" ref="Q145:Z153" si="101">SUMIFS(Q$179:Q$792,$D$179:$D$792,$D145,$B$179:$B$792,$E145)</f>
        <v>106</v>
      </c>
      <c r="R145" s="108">
        <f t="shared" si="101"/>
        <v>475</v>
      </c>
      <c r="S145" s="109">
        <f t="shared" si="101"/>
        <v>487</v>
      </c>
      <c r="T145" s="85">
        <f t="shared" si="101"/>
        <v>1266</v>
      </c>
      <c r="U145" s="85">
        <f t="shared" si="101"/>
        <v>607</v>
      </c>
      <c r="V145" s="85">
        <f t="shared" si="101"/>
        <v>125</v>
      </c>
      <c r="W145" s="108">
        <f t="shared" si="101"/>
        <v>735</v>
      </c>
      <c r="X145" s="109">
        <f t="shared" si="101"/>
        <v>254</v>
      </c>
      <c r="Y145" s="85">
        <f t="shared" si="101"/>
        <v>830</v>
      </c>
      <c r="Z145" s="85">
        <f t="shared" si="101"/>
        <v>923</v>
      </c>
      <c r="AA145" s="85">
        <f t="shared" ref="AA145:AI153" si="102">SUMIFS(AA$179:AA$792,$D$179:$D$792,$D145,$B$179:$B$792,$E145)</f>
        <v>585</v>
      </c>
      <c r="AB145" s="85">
        <f t="shared" si="102"/>
        <v>34</v>
      </c>
      <c r="AC145" s="108">
        <f t="shared" si="102"/>
        <v>0</v>
      </c>
      <c r="AD145" s="109">
        <f t="shared" si="102"/>
        <v>0</v>
      </c>
      <c r="AE145" s="85">
        <f t="shared" si="102"/>
        <v>0</v>
      </c>
      <c r="AF145" s="85">
        <f t="shared" si="102"/>
        <v>0</v>
      </c>
      <c r="AG145" s="85">
        <f t="shared" si="102"/>
        <v>0</v>
      </c>
      <c r="AH145" s="85">
        <f t="shared" si="102"/>
        <v>0</v>
      </c>
      <c r="AI145" s="85">
        <f t="shared" si="102"/>
        <v>355</v>
      </c>
      <c r="AJ145" s="75"/>
      <c r="AK145" s="75"/>
      <c r="AL145" s="75"/>
      <c r="AM145" s="75"/>
      <c r="AN145" s="75"/>
    </row>
    <row r="146" spans="1:40" x14ac:dyDescent="0.2">
      <c r="A146" s="81" t="str">
        <f t="shared" si="56"/>
        <v>SE42825</v>
      </c>
      <c r="B146" s="87"/>
      <c r="C146" s="87"/>
      <c r="D146" s="89">
        <f t="shared" si="98"/>
        <v>42825</v>
      </c>
      <c r="E146" s="87" t="str">
        <f t="shared" si="99"/>
        <v>SE</v>
      </c>
      <c r="F146" s="87" t="str">
        <f t="shared" si="97"/>
        <v>South East</v>
      </c>
      <c r="G146" s="85">
        <f t="shared" si="100"/>
        <v>5472</v>
      </c>
      <c r="H146" s="108">
        <f t="shared" si="100"/>
        <v>1474</v>
      </c>
      <c r="I146" s="131">
        <f t="shared" si="100"/>
        <v>882</v>
      </c>
      <c r="J146" s="85">
        <f t="shared" si="100"/>
        <v>244</v>
      </c>
      <c r="K146" s="85">
        <f t="shared" si="100"/>
        <v>107</v>
      </c>
      <c r="L146" s="85">
        <f t="shared" si="100"/>
        <v>85</v>
      </c>
      <c r="M146" s="85">
        <f t="shared" si="100"/>
        <v>23</v>
      </c>
      <c r="N146" s="108">
        <f t="shared" si="100"/>
        <v>133</v>
      </c>
      <c r="O146" s="109">
        <f t="shared" si="100"/>
        <v>1177</v>
      </c>
      <c r="P146" s="85">
        <f t="shared" si="100"/>
        <v>94</v>
      </c>
      <c r="Q146" s="85">
        <f t="shared" si="101"/>
        <v>55</v>
      </c>
      <c r="R146" s="108">
        <f t="shared" si="101"/>
        <v>148</v>
      </c>
      <c r="S146" s="109">
        <f t="shared" si="101"/>
        <v>393</v>
      </c>
      <c r="T146" s="85">
        <f t="shared" si="101"/>
        <v>421</v>
      </c>
      <c r="U146" s="85">
        <f t="shared" si="101"/>
        <v>139</v>
      </c>
      <c r="V146" s="85">
        <f t="shared" si="101"/>
        <v>79</v>
      </c>
      <c r="W146" s="108">
        <f t="shared" si="101"/>
        <v>442</v>
      </c>
      <c r="X146" s="109">
        <f t="shared" si="101"/>
        <v>266</v>
      </c>
      <c r="Y146" s="85">
        <f t="shared" si="101"/>
        <v>376</v>
      </c>
      <c r="Z146" s="85">
        <f t="shared" si="101"/>
        <v>585</v>
      </c>
      <c r="AA146" s="85">
        <f t="shared" si="102"/>
        <v>210</v>
      </c>
      <c r="AB146" s="85">
        <f t="shared" si="102"/>
        <v>57</v>
      </c>
      <c r="AC146" s="108">
        <f t="shared" si="102"/>
        <v>35</v>
      </c>
      <c r="AD146" s="109">
        <f t="shared" si="102"/>
        <v>654</v>
      </c>
      <c r="AE146" s="85">
        <f t="shared" si="102"/>
        <v>192</v>
      </c>
      <c r="AF146" s="85">
        <f t="shared" si="102"/>
        <v>65</v>
      </c>
      <c r="AG146" s="85">
        <f t="shared" si="102"/>
        <v>44</v>
      </c>
      <c r="AH146" s="85">
        <f t="shared" si="102"/>
        <v>30</v>
      </c>
      <c r="AI146" s="85">
        <f t="shared" si="102"/>
        <v>0</v>
      </c>
      <c r="AJ146" s="75"/>
      <c r="AK146" s="75"/>
      <c r="AL146" s="75"/>
      <c r="AM146" s="75"/>
      <c r="AN146" s="75"/>
    </row>
    <row r="147" spans="1:40" x14ac:dyDescent="0.2">
      <c r="A147" s="81" t="str">
        <f t="shared" si="56"/>
        <v>SE43008</v>
      </c>
      <c r="B147" s="87"/>
      <c r="C147" s="87"/>
      <c r="D147" s="89">
        <f t="shared" si="98"/>
        <v>43008</v>
      </c>
      <c r="E147" s="87" t="str">
        <f t="shared" si="99"/>
        <v>SE</v>
      </c>
      <c r="F147" s="87" t="str">
        <f t="shared" si="97"/>
        <v>South East</v>
      </c>
      <c r="G147" s="85">
        <f t="shared" si="100"/>
        <v>6058</v>
      </c>
      <c r="H147" s="108">
        <f t="shared" si="100"/>
        <v>2268</v>
      </c>
      <c r="I147" s="131">
        <f t="shared" si="100"/>
        <v>1526</v>
      </c>
      <c r="J147" s="85">
        <f t="shared" si="100"/>
        <v>357</v>
      </c>
      <c r="K147" s="85">
        <f t="shared" si="100"/>
        <v>139</v>
      </c>
      <c r="L147" s="85">
        <f t="shared" si="100"/>
        <v>103</v>
      </c>
      <c r="M147" s="85">
        <f t="shared" si="100"/>
        <v>31</v>
      </c>
      <c r="N147" s="108">
        <f t="shared" si="100"/>
        <v>112</v>
      </c>
      <c r="O147" s="109">
        <f t="shared" si="100"/>
        <v>1975</v>
      </c>
      <c r="P147" s="85">
        <f t="shared" si="100"/>
        <v>171</v>
      </c>
      <c r="Q147" s="85">
        <f t="shared" si="101"/>
        <v>92</v>
      </c>
      <c r="R147" s="108">
        <f t="shared" si="101"/>
        <v>31</v>
      </c>
      <c r="S147" s="109">
        <f t="shared" si="101"/>
        <v>551</v>
      </c>
      <c r="T147" s="85">
        <f t="shared" si="101"/>
        <v>1126</v>
      </c>
      <c r="U147" s="85">
        <f t="shared" si="101"/>
        <v>412</v>
      </c>
      <c r="V147" s="85">
        <f t="shared" si="101"/>
        <v>117</v>
      </c>
      <c r="W147" s="108">
        <f t="shared" si="101"/>
        <v>62</v>
      </c>
      <c r="X147" s="109">
        <f t="shared" si="101"/>
        <v>276</v>
      </c>
      <c r="Y147" s="85">
        <f t="shared" si="101"/>
        <v>677</v>
      </c>
      <c r="Z147" s="85">
        <f t="shared" si="101"/>
        <v>840</v>
      </c>
      <c r="AA147" s="85">
        <f t="shared" si="102"/>
        <v>401</v>
      </c>
      <c r="AB147" s="85">
        <f t="shared" si="102"/>
        <v>52</v>
      </c>
      <c r="AC147" s="108">
        <f t="shared" si="102"/>
        <v>99</v>
      </c>
      <c r="AD147" s="109">
        <f t="shared" si="102"/>
        <v>437</v>
      </c>
      <c r="AE147" s="85">
        <f t="shared" si="102"/>
        <v>230</v>
      </c>
      <c r="AF147" s="85">
        <f t="shared" si="102"/>
        <v>62</v>
      </c>
      <c r="AG147" s="85">
        <f t="shared" si="102"/>
        <v>20</v>
      </c>
      <c r="AH147" s="85">
        <f t="shared" si="102"/>
        <v>188</v>
      </c>
      <c r="AI147" s="85">
        <f t="shared" si="102"/>
        <v>0</v>
      </c>
      <c r="AJ147" s="75"/>
      <c r="AK147" s="75"/>
      <c r="AL147" s="75"/>
      <c r="AM147" s="75"/>
      <c r="AN147" s="75"/>
    </row>
    <row r="148" spans="1:40" x14ac:dyDescent="0.2">
      <c r="A148" s="81" t="str">
        <f t="shared" si="56"/>
        <v>SE43190</v>
      </c>
      <c r="B148" s="87"/>
      <c r="C148" s="87"/>
      <c r="D148" s="89">
        <f t="shared" si="98"/>
        <v>43190</v>
      </c>
      <c r="E148" s="87" t="str">
        <f t="shared" si="99"/>
        <v>SE</v>
      </c>
      <c r="F148" s="87" t="str">
        <f t="shared" si="97"/>
        <v>South East</v>
      </c>
      <c r="G148" s="85">
        <f t="shared" si="100"/>
        <v>5766</v>
      </c>
      <c r="H148" s="108">
        <f t="shared" si="100"/>
        <v>3210</v>
      </c>
      <c r="I148" s="131">
        <f t="shared" si="100"/>
        <v>2064</v>
      </c>
      <c r="J148" s="85">
        <f t="shared" si="100"/>
        <v>727</v>
      </c>
      <c r="K148" s="85">
        <f t="shared" si="100"/>
        <v>165</v>
      </c>
      <c r="L148" s="85">
        <f t="shared" si="100"/>
        <v>209</v>
      </c>
      <c r="M148" s="85">
        <f t="shared" si="100"/>
        <v>31</v>
      </c>
      <c r="N148" s="108">
        <f t="shared" si="100"/>
        <v>14</v>
      </c>
      <c r="O148" s="109">
        <f t="shared" si="100"/>
        <v>2433</v>
      </c>
      <c r="P148" s="85">
        <f t="shared" si="100"/>
        <v>171</v>
      </c>
      <c r="Q148" s="85">
        <f t="shared" si="101"/>
        <v>102</v>
      </c>
      <c r="R148" s="108">
        <f t="shared" si="101"/>
        <v>33</v>
      </c>
      <c r="S148" s="109">
        <f t="shared" si="101"/>
        <v>515</v>
      </c>
      <c r="T148" s="85">
        <f t="shared" si="101"/>
        <v>1461</v>
      </c>
      <c r="U148" s="85">
        <f t="shared" si="101"/>
        <v>623</v>
      </c>
      <c r="V148" s="85">
        <f t="shared" si="101"/>
        <v>122</v>
      </c>
      <c r="W148" s="108">
        <f t="shared" si="101"/>
        <v>18</v>
      </c>
      <c r="X148" s="109">
        <f t="shared" si="101"/>
        <v>255</v>
      </c>
      <c r="Y148" s="85">
        <f t="shared" si="101"/>
        <v>715</v>
      </c>
      <c r="Z148" s="85">
        <f t="shared" si="101"/>
        <v>708</v>
      </c>
      <c r="AA148" s="85">
        <f t="shared" si="102"/>
        <v>533</v>
      </c>
      <c r="AB148" s="85">
        <f t="shared" si="102"/>
        <v>45</v>
      </c>
      <c r="AC148" s="108">
        <f t="shared" si="102"/>
        <v>32</v>
      </c>
      <c r="AD148" s="109">
        <f t="shared" si="102"/>
        <v>361</v>
      </c>
      <c r="AE148" s="85">
        <f t="shared" si="102"/>
        <v>104</v>
      </c>
      <c r="AF148" s="85">
        <f t="shared" si="102"/>
        <v>25</v>
      </c>
      <c r="AG148" s="85">
        <f t="shared" si="102"/>
        <v>28</v>
      </c>
      <c r="AH148" s="85">
        <f t="shared" si="102"/>
        <v>142</v>
      </c>
      <c r="AI148" s="85">
        <f t="shared" si="102"/>
        <v>0</v>
      </c>
      <c r="AJ148" s="75"/>
      <c r="AK148" s="75"/>
      <c r="AL148" s="75"/>
      <c r="AM148" s="75"/>
      <c r="AN148" s="75"/>
    </row>
    <row r="149" spans="1:40" x14ac:dyDescent="0.2">
      <c r="A149" s="81" t="str">
        <f t="shared" si="56"/>
        <v>SE43373</v>
      </c>
      <c r="B149" s="87"/>
      <c r="C149" s="87"/>
      <c r="D149" s="89">
        <f t="shared" si="98"/>
        <v>43373</v>
      </c>
      <c r="E149" s="87" t="str">
        <f t="shared" si="99"/>
        <v>SE</v>
      </c>
      <c r="F149" s="87" t="str">
        <f t="shared" si="97"/>
        <v>South East</v>
      </c>
      <c r="G149" s="85">
        <f t="shared" si="100"/>
        <v>6893</v>
      </c>
      <c r="H149" s="108">
        <f t="shared" si="100"/>
        <v>3509</v>
      </c>
      <c r="I149" s="131">
        <f t="shared" si="100"/>
        <v>2339</v>
      </c>
      <c r="J149" s="85">
        <f t="shared" si="100"/>
        <v>618</v>
      </c>
      <c r="K149" s="85">
        <f t="shared" si="100"/>
        <v>148</v>
      </c>
      <c r="L149" s="85">
        <f t="shared" si="100"/>
        <v>330</v>
      </c>
      <c r="M149" s="85">
        <f t="shared" si="100"/>
        <v>33</v>
      </c>
      <c r="N149" s="108">
        <f t="shared" si="100"/>
        <v>41</v>
      </c>
      <c r="O149" s="109">
        <f t="shared" si="100"/>
        <v>2735</v>
      </c>
      <c r="P149" s="85">
        <f t="shared" si="100"/>
        <v>194</v>
      </c>
      <c r="Q149" s="85">
        <f t="shared" si="101"/>
        <v>119</v>
      </c>
      <c r="R149" s="108">
        <f t="shared" si="101"/>
        <v>461</v>
      </c>
      <c r="S149" s="109">
        <f t="shared" si="101"/>
        <v>733</v>
      </c>
      <c r="T149" s="85">
        <f t="shared" si="101"/>
        <v>1519</v>
      </c>
      <c r="U149" s="85">
        <f t="shared" si="101"/>
        <v>621</v>
      </c>
      <c r="V149" s="85">
        <f t="shared" si="101"/>
        <v>145</v>
      </c>
      <c r="W149" s="108">
        <f t="shared" si="101"/>
        <v>491</v>
      </c>
      <c r="X149" s="109">
        <f t="shared" si="101"/>
        <v>340</v>
      </c>
      <c r="Y149" s="85">
        <f t="shared" si="101"/>
        <v>888</v>
      </c>
      <c r="Z149" s="85">
        <f t="shared" si="101"/>
        <v>890</v>
      </c>
      <c r="AA149" s="85">
        <f t="shared" si="102"/>
        <v>642</v>
      </c>
      <c r="AB149" s="85">
        <f t="shared" si="102"/>
        <v>706</v>
      </c>
      <c r="AC149" s="108">
        <f t="shared" si="102"/>
        <v>56</v>
      </c>
      <c r="AD149" s="109">
        <f t="shared" si="102"/>
        <v>732</v>
      </c>
      <c r="AE149" s="85">
        <f t="shared" si="102"/>
        <v>256</v>
      </c>
      <c r="AF149" s="85">
        <f t="shared" si="102"/>
        <v>48</v>
      </c>
      <c r="AG149" s="85">
        <f t="shared" si="102"/>
        <v>28</v>
      </c>
      <c r="AH149" s="85">
        <f t="shared" si="102"/>
        <v>2445</v>
      </c>
      <c r="AI149" s="85">
        <f t="shared" si="102"/>
        <v>0</v>
      </c>
      <c r="AJ149" s="75"/>
      <c r="AK149" s="75"/>
      <c r="AL149" s="75"/>
      <c r="AM149" s="75"/>
      <c r="AN149" s="75"/>
    </row>
    <row r="150" spans="1:40" x14ac:dyDescent="0.2">
      <c r="A150" s="81" t="str">
        <f t="shared" si="56"/>
        <v>SE43555</v>
      </c>
      <c r="B150" s="87"/>
      <c r="C150" s="87"/>
      <c r="D150" s="89">
        <f t="shared" si="98"/>
        <v>43555</v>
      </c>
      <c r="E150" s="87" t="str">
        <f t="shared" si="99"/>
        <v>SE</v>
      </c>
      <c r="F150" s="87" t="str">
        <f t="shared" si="97"/>
        <v>South East</v>
      </c>
      <c r="G150" s="85">
        <f t="shared" si="100"/>
        <v>7643</v>
      </c>
      <c r="H150" s="108">
        <f t="shared" si="100"/>
        <v>4353</v>
      </c>
      <c r="I150" s="131">
        <f t="shared" si="100"/>
        <v>3166</v>
      </c>
      <c r="J150" s="85">
        <f t="shared" si="100"/>
        <v>747</v>
      </c>
      <c r="K150" s="85">
        <f t="shared" si="100"/>
        <v>209</v>
      </c>
      <c r="L150" s="85">
        <f t="shared" si="100"/>
        <v>150</v>
      </c>
      <c r="M150" s="85">
        <f t="shared" si="100"/>
        <v>30</v>
      </c>
      <c r="N150" s="108">
        <f t="shared" si="100"/>
        <v>51</v>
      </c>
      <c r="O150" s="109">
        <f t="shared" si="100"/>
        <v>3864</v>
      </c>
      <c r="P150" s="85">
        <f t="shared" si="100"/>
        <v>282</v>
      </c>
      <c r="Q150" s="85">
        <f t="shared" si="101"/>
        <v>154</v>
      </c>
      <c r="R150" s="108">
        <f t="shared" si="101"/>
        <v>58</v>
      </c>
      <c r="S150" s="109">
        <f t="shared" si="101"/>
        <v>957</v>
      </c>
      <c r="T150" s="85">
        <f t="shared" si="101"/>
        <v>2305</v>
      </c>
      <c r="U150" s="85">
        <f t="shared" si="101"/>
        <v>828</v>
      </c>
      <c r="V150" s="85">
        <f t="shared" si="101"/>
        <v>205</v>
      </c>
      <c r="W150" s="108">
        <f t="shared" si="101"/>
        <v>58</v>
      </c>
      <c r="X150" s="109">
        <f t="shared" si="101"/>
        <v>510</v>
      </c>
      <c r="Y150" s="85">
        <f t="shared" si="101"/>
        <v>1187</v>
      </c>
      <c r="Z150" s="85">
        <f t="shared" si="101"/>
        <v>1134</v>
      </c>
      <c r="AA150" s="85">
        <f t="shared" si="102"/>
        <v>882</v>
      </c>
      <c r="AB150" s="85">
        <f t="shared" si="102"/>
        <v>620</v>
      </c>
      <c r="AC150" s="108">
        <f t="shared" si="102"/>
        <v>57</v>
      </c>
      <c r="AD150" s="109">
        <f t="shared" si="102"/>
        <v>649</v>
      </c>
      <c r="AE150" s="85">
        <f t="shared" si="102"/>
        <v>189</v>
      </c>
      <c r="AF150" s="85">
        <f t="shared" si="102"/>
        <v>61</v>
      </c>
      <c r="AG150" s="85">
        <f t="shared" si="102"/>
        <v>31</v>
      </c>
      <c r="AH150" s="85">
        <f t="shared" si="102"/>
        <v>3424</v>
      </c>
      <c r="AI150" s="85">
        <f t="shared" si="102"/>
        <v>0</v>
      </c>
      <c r="AJ150" s="75"/>
      <c r="AK150" s="75"/>
      <c r="AL150" s="75"/>
      <c r="AM150" s="75"/>
      <c r="AN150" s="75"/>
    </row>
    <row r="151" spans="1:40" x14ac:dyDescent="0.2">
      <c r="A151" s="81" t="str">
        <f t="shared" ref="A151" si="103">CONCATENATE(E151,D151)</f>
        <v>SE43738</v>
      </c>
      <c r="B151" s="87"/>
      <c r="C151" s="87"/>
      <c r="D151" s="89">
        <f t="shared" si="98"/>
        <v>43738</v>
      </c>
      <c r="E151" s="87" t="str">
        <f t="shared" si="99"/>
        <v>SE</v>
      </c>
      <c r="F151" s="87" t="str">
        <f t="shared" si="97"/>
        <v>South East</v>
      </c>
      <c r="G151" s="85">
        <f t="shared" si="100"/>
        <v>6703</v>
      </c>
      <c r="H151" s="108">
        <f t="shared" si="100"/>
        <v>1213</v>
      </c>
      <c r="I151" s="131">
        <f t="shared" si="100"/>
        <v>816</v>
      </c>
      <c r="J151" s="85">
        <f t="shared" si="100"/>
        <v>199</v>
      </c>
      <c r="K151" s="85">
        <f t="shared" si="100"/>
        <v>46</v>
      </c>
      <c r="L151" s="85">
        <f t="shared" si="100"/>
        <v>58</v>
      </c>
      <c r="M151" s="85">
        <f t="shared" si="100"/>
        <v>50</v>
      </c>
      <c r="N151" s="108">
        <f t="shared" si="100"/>
        <v>44</v>
      </c>
      <c r="O151" s="109">
        <f t="shared" si="100"/>
        <v>976</v>
      </c>
      <c r="P151" s="85">
        <f t="shared" si="100"/>
        <v>75</v>
      </c>
      <c r="Q151" s="85">
        <f t="shared" si="101"/>
        <v>47</v>
      </c>
      <c r="R151" s="108">
        <f t="shared" si="101"/>
        <v>115</v>
      </c>
      <c r="S151" s="109">
        <f t="shared" si="101"/>
        <v>295</v>
      </c>
      <c r="T151" s="85">
        <f t="shared" si="101"/>
        <v>531</v>
      </c>
      <c r="U151" s="85">
        <f t="shared" si="101"/>
        <v>195</v>
      </c>
      <c r="V151" s="85">
        <f t="shared" si="101"/>
        <v>56</v>
      </c>
      <c r="W151" s="108">
        <f t="shared" si="101"/>
        <v>136</v>
      </c>
      <c r="X151" s="109">
        <f t="shared" si="101"/>
        <v>189</v>
      </c>
      <c r="Y151" s="85">
        <f t="shared" si="101"/>
        <v>313</v>
      </c>
      <c r="Z151" s="85">
        <f t="shared" si="101"/>
        <v>426</v>
      </c>
      <c r="AA151" s="85">
        <f t="shared" si="102"/>
        <v>153</v>
      </c>
      <c r="AB151" s="85">
        <f t="shared" si="102"/>
        <v>42</v>
      </c>
      <c r="AC151" s="108">
        <f t="shared" si="102"/>
        <v>122</v>
      </c>
      <c r="AD151" s="109">
        <f t="shared" si="102"/>
        <v>814</v>
      </c>
      <c r="AE151" s="85">
        <f t="shared" si="102"/>
        <v>278</v>
      </c>
      <c r="AF151" s="85">
        <f t="shared" si="102"/>
        <v>64</v>
      </c>
      <c r="AG151" s="85">
        <f t="shared" si="102"/>
        <v>34</v>
      </c>
      <c r="AH151" s="85">
        <f t="shared" si="102"/>
        <v>23</v>
      </c>
      <c r="AI151" s="85">
        <f t="shared" si="102"/>
        <v>0</v>
      </c>
      <c r="AJ151" s="75"/>
      <c r="AK151" s="75"/>
      <c r="AL151" s="75"/>
      <c r="AM151" s="75"/>
      <c r="AN151" s="75"/>
    </row>
    <row r="152" spans="1:40" x14ac:dyDescent="0.2">
      <c r="A152" s="81" t="str">
        <f t="shared" ref="A152" si="104">CONCATENATE(E152,D152)</f>
        <v>SE43921</v>
      </c>
      <c r="B152" s="87"/>
      <c r="C152" s="87"/>
      <c r="D152" s="89">
        <f t="shared" si="98"/>
        <v>43921</v>
      </c>
      <c r="E152" s="87" t="str">
        <f t="shared" si="99"/>
        <v>SE</v>
      </c>
      <c r="F152" s="87" t="str">
        <f t="shared" si="97"/>
        <v>South East</v>
      </c>
      <c r="G152" s="85">
        <f t="shared" si="100"/>
        <v>6307</v>
      </c>
      <c r="H152" s="108">
        <f t="shared" si="100"/>
        <v>1032</v>
      </c>
      <c r="I152" s="131">
        <f t="shared" si="100"/>
        <v>718</v>
      </c>
      <c r="J152" s="85">
        <f t="shared" si="100"/>
        <v>147</v>
      </c>
      <c r="K152" s="85">
        <f t="shared" si="100"/>
        <v>43</v>
      </c>
      <c r="L152" s="85">
        <f t="shared" si="100"/>
        <v>30</v>
      </c>
      <c r="M152" s="85">
        <f t="shared" si="100"/>
        <v>40</v>
      </c>
      <c r="N152" s="108">
        <f t="shared" si="100"/>
        <v>24</v>
      </c>
      <c r="O152" s="109">
        <f t="shared" si="100"/>
        <v>715</v>
      </c>
      <c r="P152" s="85">
        <f t="shared" si="100"/>
        <v>242</v>
      </c>
      <c r="Q152" s="85">
        <f t="shared" si="101"/>
        <v>26</v>
      </c>
      <c r="R152" s="108">
        <f t="shared" si="101"/>
        <v>49</v>
      </c>
      <c r="S152" s="109">
        <f t="shared" si="101"/>
        <v>287</v>
      </c>
      <c r="T152" s="85">
        <f t="shared" si="101"/>
        <v>428</v>
      </c>
      <c r="U152" s="85">
        <f t="shared" si="101"/>
        <v>174</v>
      </c>
      <c r="V152" s="85">
        <f t="shared" si="101"/>
        <v>35</v>
      </c>
      <c r="W152" s="108">
        <f t="shared" si="101"/>
        <v>108</v>
      </c>
      <c r="X152" s="109">
        <f t="shared" si="101"/>
        <v>134</v>
      </c>
      <c r="Y152" s="85">
        <f t="shared" si="101"/>
        <v>269</v>
      </c>
      <c r="Z152" s="85">
        <f t="shared" si="101"/>
        <v>386</v>
      </c>
      <c r="AA152" s="85">
        <f t="shared" si="102"/>
        <v>121</v>
      </c>
      <c r="AB152" s="85">
        <f t="shared" si="102"/>
        <v>70</v>
      </c>
      <c r="AC152" s="108">
        <f t="shared" si="102"/>
        <v>95</v>
      </c>
      <c r="AD152" s="109">
        <f t="shared" si="102"/>
        <v>663</v>
      </c>
      <c r="AE152" s="85">
        <f t="shared" si="102"/>
        <v>191</v>
      </c>
      <c r="AF152" s="85">
        <f t="shared" si="102"/>
        <v>60</v>
      </c>
      <c r="AG152" s="85">
        <f t="shared" si="102"/>
        <v>65</v>
      </c>
      <c r="AH152" s="85">
        <f t="shared" si="102"/>
        <v>54</v>
      </c>
      <c r="AI152" s="85">
        <f t="shared" si="102"/>
        <v>0</v>
      </c>
      <c r="AJ152" s="75"/>
      <c r="AK152" s="75"/>
      <c r="AL152" s="75"/>
      <c r="AM152" s="75"/>
      <c r="AN152" s="75"/>
    </row>
    <row r="153" spans="1:40" x14ac:dyDescent="0.2">
      <c r="A153" s="81" t="str">
        <f t="shared" ref="A153" si="105">CONCATENATE(E153,D153)</f>
        <v>SE44104</v>
      </c>
      <c r="B153" s="87"/>
      <c r="C153" s="87"/>
      <c r="D153" s="89">
        <f t="shared" si="98"/>
        <v>44104</v>
      </c>
      <c r="E153" s="87" t="str">
        <f t="shared" si="99"/>
        <v>SE</v>
      </c>
      <c r="F153" s="87" t="str">
        <f t="shared" si="97"/>
        <v>South East</v>
      </c>
      <c r="G153" s="85">
        <f t="shared" si="100"/>
        <v>6802</v>
      </c>
      <c r="H153" s="108">
        <f t="shared" si="100"/>
        <v>1666</v>
      </c>
      <c r="I153" s="131">
        <f t="shared" si="100"/>
        <v>1092</v>
      </c>
      <c r="J153" s="85">
        <f t="shared" si="100"/>
        <v>248</v>
      </c>
      <c r="K153" s="85">
        <f t="shared" si="100"/>
        <v>74</v>
      </c>
      <c r="L153" s="85">
        <f t="shared" si="100"/>
        <v>53</v>
      </c>
      <c r="M153" s="85">
        <f t="shared" si="100"/>
        <v>77</v>
      </c>
      <c r="N153" s="108">
        <f t="shared" si="100"/>
        <v>122</v>
      </c>
      <c r="O153" s="109">
        <f t="shared" si="100"/>
        <v>1242</v>
      </c>
      <c r="P153" s="85">
        <f t="shared" si="100"/>
        <v>82</v>
      </c>
      <c r="Q153" s="85">
        <f t="shared" si="101"/>
        <v>42</v>
      </c>
      <c r="R153" s="108">
        <f t="shared" si="101"/>
        <v>300</v>
      </c>
      <c r="S153" s="109">
        <f t="shared" si="101"/>
        <v>398</v>
      </c>
      <c r="T153" s="85">
        <f t="shared" si="101"/>
        <v>637</v>
      </c>
      <c r="U153" s="85">
        <f t="shared" si="101"/>
        <v>248</v>
      </c>
      <c r="V153" s="85">
        <f t="shared" si="101"/>
        <v>68</v>
      </c>
      <c r="W153" s="108">
        <f t="shared" si="101"/>
        <v>315</v>
      </c>
      <c r="X153" s="109">
        <f t="shared" si="101"/>
        <v>238</v>
      </c>
      <c r="Y153" s="85">
        <f t="shared" si="101"/>
        <v>380</v>
      </c>
      <c r="Z153" s="85">
        <f t="shared" si="101"/>
        <v>558</v>
      </c>
      <c r="AA153" s="85">
        <f t="shared" si="102"/>
        <v>265</v>
      </c>
      <c r="AB153" s="85">
        <f t="shared" si="102"/>
        <v>142</v>
      </c>
      <c r="AC153" s="108">
        <f t="shared" si="102"/>
        <v>121</v>
      </c>
      <c r="AD153" s="109">
        <f t="shared" si="102"/>
        <v>974</v>
      </c>
      <c r="AE153" s="85">
        <f t="shared" si="102"/>
        <v>253</v>
      </c>
      <c r="AF153" s="85">
        <f t="shared" si="102"/>
        <v>65</v>
      </c>
      <c r="AG153" s="85">
        <f t="shared" si="102"/>
        <v>66</v>
      </c>
      <c r="AH153" s="85">
        <f t="shared" si="102"/>
        <v>308</v>
      </c>
      <c r="AI153" s="85">
        <f t="shared" si="102"/>
        <v>0</v>
      </c>
      <c r="AJ153" s="75"/>
      <c r="AK153" s="75"/>
      <c r="AL153" s="75"/>
      <c r="AM153" s="75"/>
      <c r="AN153" s="75"/>
    </row>
    <row r="154" spans="1:40" x14ac:dyDescent="0.2">
      <c r="A154" s="81" t="str">
        <f t="shared" ref="A154" si="106">CONCATENATE(E154,D154)</f>
        <v>SE44286</v>
      </c>
      <c r="B154" s="87"/>
      <c r="C154" s="87"/>
      <c r="D154" s="89">
        <f t="shared" si="98"/>
        <v>44286</v>
      </c>
      <c r="E154" s="87" t="str">
        <f t="shared" si="99"/>
        <v>SE</v>
      </c>
      <c r="F154" s="87" t="str">
        <f t="shared" si="97"/>
        <v>South East</v>
      </c>
      <c r="G154" s="85">
        <f t="shared" ref="G154:P155" si="107">SUMIFS(G$179:G$1007,$D$179:$D$1007,$D154,$B$179:$B$1007,$E154)</f>
        <v>7673</v>
      </c>
      <c r="H154" s="108">
        <f t="shared" si="107"/>
        <v>2680</v>
      </c>
      <c r="I154" s="131">
        <f t="shared" si="107"/>
        <v>1762</v>
      </c>
      <c r="J154" s="85">
        <f t="shared" si="107"/>
        <v>476</v>
      </c>
      <c r="K154" s="85">
        <f t="shared" si="107"/>
        <v>150</v>
      </c>
      <c r="L154" s="85">
        <f t="shared" si="107"/>
        <v>124</v>
      </c>
      <c r="M154" s="85">
        <f t="shared" si="107"/>
        <v>146</v>
      </c>
      <c r="N154" s="108">
        <f t="shared" si="107"/>
        <v>22</v>
      </c>
      <c r="O154" s="109">
        <f t="shared" si="107"/>
        <v>1878</v>
      </c>
      <c r="P154" s="85">
        <f t="shared" si="107"/>
        <v>113</v>
      </c>
      <c r="Q154" s="85">
        <f t="shared" ref="Q154:Z155" si="108">SUMIFS(Q$179:Q$1007,$D$179:$D$1007,$D154,$B$179:$B$1007,$E154)</f>
        <v>81</v>
      </c>
      <c r="R154" s="108">
        <f t="shared" si="108"/>
        <v>608</v>
      </c>
      <c r="S154" s="109">
        <f t="shared" si="108"/>
        <v>570</v>
      </c>
      <c r="T154" s="85">
        <f t="shared" si="108"/>
        <v>1010</v>
      </c>
      <c r="U154" s="85">
        <f t="shared" si="108"/>
        <v>398</v>
      </c>
      <c r="V154" s="85">
        <f t="shared" si="108"/>
        <v>77</v>
      </c>
      <c r="W154" s="108">
        <f t="shared" si="108"/>
        <v>625</v>
      </c>
      <c r="X154" s="109">
        <f t="shared" si="108"/>
        <v>325</v>
      </c>
      <c r="Y154" s="85">
        <f t="shared" si="108"/>
        <v>641</v>
      </c>
      <c r="Z154" s="85">
        <f t="shared" si="108"/>
        <v>700</v>
      </c>
      <c r="AA154" s="85">
        <f t="shared" ref="AA154:AI155" si="109">SUMIFS(AA$179:AA$1007,$D$179:$D$1007,$D154,$B$179:$B$1007,$E154)</f>
        <v>562</v>
      </c>
      <c r="AB154" s="85">
        <f t="shared" si="109"/>
        <v>145</v>
      </c>
      <c r="AC154" s="108">
        <f t="shared" si="109"/>
        <v>307</v>
      </c>
      <c r="AD154" s="109">
        <f t="shared" si="109"/>
        <v>1460</v>
      </c>
      <c r="AE154" s="85">
        <f t="shared" si="109"/>
        <v>346</v>
      </c>
      <c r="AF154" s="85">
        <f t="shared" si="109"/>
        <v>117</v>
      </c>
      <c r="AG154" s="85">
        <f t="shared" si="109"/>
        <v>158</v>
      </c>
      <c r="AH154" s="85">
        <f t="shared" si="109"/>
        <v>599</v>
      </c>
      <c r="AI154" s="85">
        <f t="shared" si="109"/>
        <v>0</v>
      </c>
      <c r="AJ154" s="75"/>
      <c r="AK154" s="75"/>
      <c r="AL154" s="75"/>
      <c r="AM154" s="75"/>
      <c r="AN154" s="75"/>
    </row>
    <row r="155" spans="1:40" x14ac:dyDescent="0.2">
      <c r="A155" s="81" t="str">
        <f t="shared" ref="A155" si="110">CONCATENATE(E155,D155)</f>
        <v>SE44469</v>
      </c>
      <c r="B155" s="87"/>
      <c r="C155" s="87"/>
      <c r="D155" s="89">
        <f t="shared" si="98"/>
        <v>44469</v>
      </c>
      <c r="E155" s="87" t="str">
        <f t="shared" si="99"/>
        <v>SE</v>
      </c>
      <c r="F155" s="87" t="str">
        <f t="shared" si="97"/>
        <v>South East</v>
      </c>
      <c r="G155" s="85">
        <f t="shared" si="107"/>
        <v>10043</v>
      </c>
      <c r="H155" s="108">
        <f t="shared" si="107"/>
        <v>3230</v>
      </c>
      <c r="I155" s="131">
        <f t="shared" si="107"/>
        <v>1672</v>
      </c>
      <c r="J155" s="85">
        <f t="shared" si="107"/>
        <v>559</v>
      </c>
      <c r="K155" s="85">
        <f t="shared" si="107"/>
        <v>245</v>
      </c>
      <c r="L155" s="85">
        <f t="shared" si="107"/>
        <v>265</v>
      </c>
      <c r="M155" s="85">
        <f t="shared" si="107"/>
        <v>472</v>
      </c>
      <c r="N155" s="108">
        <f t="shared" si="107"/>
        <v>17</v>
      </c>
      <c r="O155" s="109">
        <f t="shared" si="107"/>
        <v>0</v>
      </c>
      <c r="P155" s="85">
        <f t="shared" si="107"/>
        <v>0</v>
      </c>
      <c r="Q155" s="85">
        <f t="shared" si="108"/>
        <v>0</v>
      </c>
      <c r="R155" s="108">
        <f t="shared" si="108"/>
        <v>0</v>
      </c>
      <c r="S155" s="109">
        <f t="shared" si="108"/>
        <v>0</v>
      </c>
      <c r="T155" s="85">
        <f t="shared" si="108"/>
        <v>0</v>
      </c>
      <c r="U155" s="85">
        <f t="shared" si="108"/>
        <v>0</v>
      </c>
      <c r="V155" s="85">
        <f t="shared" si="108"/>
        <v>0</v>
      </c>
      <c r="W155" s="108">
        <f t="shared" si="108"/>
        <v>0</v>
      </c>
      <c r="X155" s="109">
        <f t="shared" si="108"/>
        <v>331</v>
      </c>
      <c r="Y155" s="85">
        <f t="shared" si="108"/>
        <v>848</v>
      </c>
      <c r="Z155" s="85">
        <f t="shared" si="108"/>
        <v>913</v>
      </c>
      <c r="AA155" s="85">
        <f t="shared" si="109"/>
        <v>497</v>
      </c>
      <c r="AB155" s="85">
        <f t="shared" si="109"/>
        <v>215</v>
      </c>
      <c r="AC155" s="108">
        <f t="shared" si="109"/>
        <v>426</v>
      </c>
      <c r="AD155" s="109">
        <f t="shared" si="109"/>
        <v>0</v>
      </c>
      <c r="AE155" s="85">
        <f t="shared" si="109"/>
        <v>0</v>
      </c>
      <c r="AF155" s="85">
        <f t="shared" si="109"/>
        <v>0</v>
      </c>
      <c r="AG155" s="85">
        <f t="shared" si="109"/>
        <v>0</v>
      </c>
      <c r="AH155" s="85">
        <f t="shared" si="109"/>
        <v>0</v>
      </c>
      <c r="AI155" s="85">
        <f t="shared" si="109"/>
        <v>0</v>
      </c>
      <c r="AJ155" s="75"/>
      <c r="AK155" s="75"/>
      <c r="AL155" s="75"/>
      <c r="AM155" s="75"/>
      <c r="AN155" s="75"/>
    </row>
    <row r="156" spans="1:40" x14ac:dyDescent="0.2">
      <c r="A156" s="81" t="str">
        <f t="shared" si="56"/>
        <v/>
      </c>
      <c r="B156" s="87"/>
      <c r="C156" s="87"/>
      <c r="F156" s="33"/>
      <c r="G156" s="86"/>
      <c r="H156" s="110"/>
      <c r="I156" s="132"/>
      <c r="J156" s="86"/>
      <c r="K156" s="86"/>
      <c r="L156" s="86"/>
      <c r="M156" s="86"/>
      <c r="N156" s="110"/>
      <c r="O156" s="111"/>
      <c r="P156" s="86"/>
      <c r="Q156" s="86"/>
      <c r="R156" s="110"/>
      <c r="S156" s="111"/>
      <c r="T156" s="86"/>
      <c r="U156" s="86"/>
      <c r="V156" s="86"/>
      <c r="W156" s="110"/>
      <c r="X156" s="111"/>
      <c r="Y156" s="86"/>
      <c r="Z156" s="86"/>
      <c r="AA156" s="86"/>
      <c r="AB156" s="86"/>
      <c r="AC156" s="110"/>
      <c r="AD156" s="111"/>
      <c r="AE156" s="86"/>
      <c r="AF156" s="86"/>
      <c r="AG156" s="86"/>
      <c r="AH156" s="86"/>
      <c r="AI156" s="86"/>
      <c r="AJ156" s="75"/>
      <c r="AK156" s="75"/>
      <c r="AL156" s="75"/>
      <c r="AM156" s="75"/>
      <c r="AN156" s="75"/>
    </row>
    <row r="157" spans="1:40" x14ac:dyDescent="0.2">
      <c r="A157" s="81" t="str">
        <f t="shared" si="56"/>
        <v>SW40816</v>
      </c>
      <c r="B157" s="87"/>
      <c r="C157" s="87"/>
      <c r="D157" s="70">
        <v>40816</v>
      </c>
      <c r="E157" s="33" t="s">
        <v>514</v>
      </c>
      <c r="F157" s="33" t="s">
        <v>494</v>
      </c>
      <c r="G157" s="85">
        <f t="shared" ref="G157:P166" si="111">SUMIFS(G$179:G$792,$D$179:$D$792,$D157,$B$179:$B$792,$E157)</f>
        <v>0</v>
      </c>
      <c r="H157" s="108">
        <f t="shared" si="111"/>
        <v>0</v>
      </c>
      <c r="I157" s="131">
        <f t="shared" si="111"/>
        <v>0</v>
      </c>
      <c r="J157" s="85">
        <f t="shared" si="111"/>
        <v>0</v>
      </c>
      <c r="K157" s="85">
        <f t="shared" si="111"/>
        <v>0</v>
      </c>
      <c r="L157" s="85">
        <f t="shared" si="111"/>
        <v>0</v>
      </c>
      <c r="M157" s="85">
        <f t="shared" si="111"/>
        <v>0</v>
      </c>
      <c r="N157" s="108">
        <f t="shared" si="111"/>
        <v>0</v>
      </c>
      <c r="O157" s="109">
        <f t="shared" si="111"/>
        <v>0</v>
      </c>
      <c r="P157" s="85">
        <f t="shared" si="111"/>
        <v>0</v>
      </c>
      <c r="Q157" s="85">
        <f t="shared" ref="Q157:Z166" si="112">SUMIFS(Q$179:Q$792,$D$179:$D$792,$D157,$B$179:$B$792,$E157)</f>
        <v>0</v>
      </c>
      <c r="R157" s="108">
        <f t="shared" si="112"/>
        <v>0</v>
      </c>
      <c r="S157" s="109">
        <f t="shared" si="112"/>
        <v>0</v>
      </c>
      <c r="T157" s="85">
        <f t="shared" si="112"/>
        <v>0</v>
      </c>
      <c r="U157" s="85">
        <f t="shared" si="112"/>
        <v>0</v>
      </c>
      <c r="V157" s="85">
        <f t="shared" si="112"/>
        <v>0</v>
      </c>
      <c r="W157" s="108">
        <f t="shared" si="112"/>
        <v>0</v>
      </c>
      <c r="X157" s="109">
        <f t="shared" si="112"/>
        <v>0</v>
      </c>
      <c r="Y157" s="85">
        <f t="shared" si="112"/>
        <v>0</v>
      </c>
      <c r="Z157" s="85">
        <f t="shared" si="112"/>
        <v>0</v>
      </c>
      <c r="AA157" s="85">
        <f t="shared" ref="AA157:AI166" si="113">SUMIFS(AA$179:AA$792,$D$179:$D$792,$D157,$B$179:$B$792,$E157)</f>
        <v>0</v>
      </c>
      <c r="AB157" s="85">
        <f t="shared" si="113"/>
        <v>0</v>
      </c>
      <c r="AC157" s="108">
        <f t="shared" si="113"/>
        <v>0</v>
      </c>
      <c r="AD157" s="109">
        <f t="shared" si="113"/>
        <v>0</v>
      </c>
      <c r="AE157" s="85">
        <f t="shared" si="113"/>
        <v>0</v>
      </c>
      <c r="AF157" s="85">
        <f t="shared" si="113"/>
        <v>0</v>
      </c>
      <c r="AG157" s="85">
        <f t="shared" si="113"/>
        <v>0</v>
      </c>
      <c r="AH157" s="85">
        <f t="shared" si="113"/>
        <v>0</v>
      </c>
      <c r="AI157" s="85">
        <f t="shared" si="113"/>
        <v>0</v>
      </c>
      <c r="AJ157" s="75"/>
      <c r="AK157" s="75"/>
      <c r="AL157" s="75"/>
      <c r="AM157" s="75"/>
      <c r="AN157" s="75"/>
    </row>
    <row r="158" spans="1:40" x14ac:dyDescent="0.2">
      <c r="A158" s="81" t="str">
        <f t="shared" si="56"/>
        <v>SW40999</v>
      </c>
      <c r="B158" s="87"/>
      <c r="C158" s="87"/>
      <c r="D158" s="89">
        <f>EOMONTH(D157,6)</f>
        <v>40999</v>
      </c>
      <c r="E158" s="87" t="str">
        <f>E157</f>
        <v>SW</v>
      </c>
      <c r="F158" s="87" t="str">
        <f t="shared" ref="F158:F177" si="114">F157</f>
        <v>South West</v>
      </c>
      <c r="G158" s="85">
        <f t="shared" si="111"/>
        <v>0</v>
      </c>
      <c r="H158" s="108">
        <f t="shared" si="111"/>
        <v>0</v>
      </c>
      <c r="I158" s="131">
        <f t="shared" si="111"/>
        <v>0</v>
      </c>
      <c r="J158" s="85">
        <f t="shared" si="111"/>
        <v>0</v>
      </c>
      <c r="K158" s="85">
        <f t="shared" si="111"/>
        <v>0</v>
      </c>
      <c r="L158" s="85">
        <f t="shared" si="111"/>
        <v>0</v>
      </c>
      <c r="M158" s="85">
        <f t="shared" si="111"/>
        <v>0</v>
      </c>
      <c r="N158" s="108">
        <f t="shared" si="111"/>
        <v>0</v>
      </c>
      <c r="O158" s="109">
        <f t="shared" si="111"/>
        <v>0</v>
      </c>
      <c r="P158" s="85">
        <f t="shared" si="111"/>
        <v>0</v>
      </c>
      <c r="Q158" s="85">
        <f t="shared" si="112"/>
        <v>0</v>
      </c>
      <c r="R158" s="108">
        <f t="shared" si="112"/>
        <v>0</v>
      </c>
      <c r="S158" s="109">
        <f t="shared" si="112"/>
        <v>0</v>
      </c>
      <c r="T158" s="85">
        <f t="shared" si="112"/>
        <v>0</v>
      </c>
      <c r="U158" s="85">
        <f t="shared" si="112"/>
        <v>0</v>
      </c>
      <c r="V158" s="85">
        <f t="shared" si="112"/>
        <v>0</v>
      </c>
      <c r="W158" s="108">
        <f t="shared" si="112"/>
        <v>0</v>
      </c>
      <c r="X158" s="109">
        <f t="shared" si="112"/>
        <v>0</v>
      </c>
      <c r="Y158" s="85">
        <f t="shared" si="112"/>
        <v>0</v>
      </c>
      <c r="Z158" s="85">
        <f t="shared" si="112"/>
        <v>0</v>
      </c>
      <c r="AA158" s="85">
        <f t="shared" si="113"/>
        <v>0</v>
      </c>
      <c r="AB158" s="85">
        <f t="shared" si="113"/>
        <v>0</v>
      </c>
      <c r="AC158" s="108">
        <f t="shared" si="113"/>
        <v>0</v>
      </c>
      <c r="AD158" s="109">
        <f t="shared" si="113"/>
        <v>0</v>
      </c>
      <c r="AE158" s="85">
        <f t="shared" si="113"/>
        <v>0</v>
      </c>
      <c r="AF158" s="85">
        <f t="shared" si="113"/>
        <v>0</v>
      </c>
      <c r="AG158" s="85">
        <f t="shared" si="113"/>
        <v>0</v>
      </c>
      <c r="AH158" s="85">
        <f t="shared" si="113"/>
        <v>0</v>
      </c>
      <c r="AI158" s="85">
        <f t="shared" si="113"/>
        <v>0</v>
      </c>
      <c r="AJ158" s="75"/>
      <c r="AK158" s="75"/>
      <c r="AL158" s="75"/>
      <c r="AM158" s="75"/>
      <c r="AN158" s="75"/>
    </row>
    <row r="159" spans="1:40" x14ac:dyDescent="0.2">
      <c r="A159" s="81" t="str">
        <f t="shared" si="56"/>
        <v>SW41182</v>
      </c>
      <c r="B159" s="87"/>
      <c r="C159" s="87"/>
      <c r="D159" s="89">
        <f t="shared" ref="D159:D177" si="115">EOMONTH(D158,6)</f>
        <v>41182</v>
      </c>
      <c r="E159" s="87" t="str">
        <f t="shared" ref="E159:E177" si="116">E158</f>
        <v>SW</v>
      </c>
      <c r="F159" s="87" t="str">
        <f t="shared" si="114"/>
        <v>South West</v>
      </c>
      <c r="G159" s="85">
        <f t="shared" si="111"/>
        <v>0</v>
      </c>
      <c r="H159" s="108">
        <f t="shared" si="111"/>
        <v>0</v>
      </c>
      <c r="I159" s="131">
        <f t="shared" si="111"/>
        <v>0</v>
      </c>
      <c r="J159" s="85">
        <f t="shared" si="111"/>
        <v>0</v>
      </c>
      <c r="K159" s="85">
        <f t="shared" si="111"/>
        <v>0</v>
      </c>
      <c r="L159" s="85">
        <f t="shared" si="111"/>
        <v>0</v>
      </c>
      <c r="M159" s="85">
        <f t="shared" si="111"/>
        <v>0</v>
      </c>
      <c r="N159" s="108">
        <f t="shared" si="111"/>
        <v>0</v>
      </c>
      <c r="O159" s="109">
        <f t="shared" si="111"/>
        <v>0</v>
      </c>
      <c r="P159" s="85">
        <f t="shared" si="111"/>
        <v>0</v>
      </c>
      <c r="Q159" s="85">
        <f t="shared" si="112"/>
        <v>0</v>
      </c>
      <c r="R159" s="108">
        <f t="shared" si="112"/>
        <v>0</v>
      </c>
      <c r="S159" s="109">
        <f t="shared" si="112"/>
        <v>0</v>
      </c>
      <c r="T159" s="85">
        <f t="shared" si="112"/>
        <v>0</v>
      </c>
      <c r="U159" s="85">
        <f t="shared" si="112"/>
        <v>0</v>
      </c>
      <c r="V159" s="85">
        <f t="shared" si="112"/>
        <v>0</v>
      </c>
      <c r="W159" s="108">
        <f t="shared" si="112"/>
        <v>0</v>
      </c>
      <c r="X159" s="109">
        <f t="shared" si="112"/>
        <v>0</v>
      </c>
      <c r="Y159" s="85">
        <f t="shared" si="112"/>
        <v>0</v>
      </c>
      <c r="Z159" s="85">
        <f t="shared" si="112"/>
        <v>0</v>
      </c>
      <c r="AA159" s="85">
        <f t="shared" si="113"/>
        <v>0</v>
      </c>
      <c r="AB159" s="85">
        <f t="shared" si="113"/>
        <v>0</v>
      </c>
      <c r="AC159" s="108">
        <f t="shared" si="113"/>
        <v>0</v>
      </c>
      <c r="AD159" s="109">
        <f t="shared" si="113"/>
        <v>0</v>
      </c>
      <c r="AE159" s="85">
        <f t="shared" si="113"/>
        <v>0</v>
      </c>
      <c r="AF159" s="85">
        <f t="shared" si="113"/>
        <v>0</v>
      </c>
      <c r="AG159" s="85">
        <f t="shared" si="113"/>
        <v>0</v>
      </c>
      <c r="AH159" s="85">
        <f t="shared" si="113"/>
        <v>0</v>
      </c>
      <c r="AI159" s="85">
        <f t="shared" si="113"/>
        <v>0</v>
      </c>
      <c r="AJ159" s="75"/>
      <c r="AK159" s="75"/>
      <c r="AL159" s="75"/>
      <c r="AM159" s="75"/>
      <c r="AN159" s="75"/>
    </row>
    <row r="160" spans="1:40" x14ac:dyDescent="0.2">
      <c r="A160" s="81" t="str">
        <f t="shared" si="56"/>
        <v>SW41364</v>
      </c>
      <c r="B160" s="87"/>
      <c r="C160" s="87"/>
      <c r="D160" s="89">
        <f t="shared" si="115"/>
        <v>41364</v>
      </c>
      <c r="E160" s="87" t="str">
        <f t="shared" si="116"/>
        <v>SW</v>
      </c>
      <c r="F160" s="87" t="str">
        <f t="shared" si="114"/>
        <v>South West</v>
      </c>
      <c r="G160" s="85">
        <f t="shared" si="111"/>
        <v>0</v>
      </c>
      <c r="H160" s="108">
        <f t="shared" si="111"/>
        <v>0</v>
      </c>
      <c r="I160" s="131">
        <f t="shared" si="111"/>
        <v>0</v>
      </c>
      <c r="J160" s="85">
        <f t="shared" si="111"/>
        <v>0</v>
      </c>
      <c r="K160" s="85">
        <f t="shared" si="111"/>
        <v>0</v>
      </c>
      <c r="L160" s="85">
        <f t="shared" si="111"/>
        <v>0</v>
      </c>
      <c r="M160" s="85">
        <f t="shared" si="111"/>
        <v>0</v>
      </c>
      <c r="N160" s="108">
        <f t="shared" si="111"/>
        <v>0</v>
      </c>
      <c r="O160" s="109">
        <f t="shared" si="111"/>
        <v>0</v>
      </c>
      <c r="P160" s="85">
        <f t="shared" si="111"/>
        <v>0</v>
      </c>
      <c r="Q160" s="85">
        <f t="shared" si="112"/>
        <v>0</v>
      </c>
      <c r="R160" s="108">
        <f t="shared" si="112"/>
        <v>0</v>
      </c>
      <c r="S160" s="109">
        <f t="shared" si="112"/>
        <v>0</v>
      </c>
      <c r="T160" s="85">
        <f t="shared" si="112"/>
        <v>0</v>
      </c>
      <c r="U160" s="85">
        <f t="shared" si="112"/>
        <v>0</v>
      </c>
      <c r="V160" s="85">
        <f t="shared" si="112"/>
        <v>0</v>
      </c>
      <c r="W160" s="108">
        <f t="shared" si="112"/>
        <v>0</v>
      </c>
      <c r="X160" s="109">
        <f t="shared" si="112"/>
        <v>0</v>
      </c>
      <c r="Y160" s="85">
        <f t="shared" si="112"/>
        <v>0</v>
      </c>
      <c r="Z160" s="85">
        <f t="shared" si="112"/>
        <v>0</v>
      </c>
      <c r="AA160" s="85">
        <f t="shared" si="113"/>
        <v>0</v>
      </c>
      <c r="AB160" s="85">
        <f t="shared" si="113"/>
        <v>0</v>
      </c>
      <c r="AC160" s="108">
        <f t="shared" si="113"/>
        <v>0</v>
      </c>
      <c r="AD160" s="109">
        <f t="shared" si="113"/>
        <v>0</v>
      </c>
      <c r="AE160" s="85">
        <f t="shared" si="113"/>
        <v>0</v>
      </c>
      <c r="AF160" s="85">
        <f t="shared" si="113"/>
        <v>0</v>
      </c>
      <c r="AG160" s="85">
        <f t="shared" si="113"/>
        <v>0</v>
      </c>
      <c r="AH160" s="85">
        <f t="shared" si="113"/>
        <v>0</v>
      </c>
      <c r="AI160" s="85">
        <f t="shared" si="113"/>
        <v>0</v>
      </c>
      <c r="AJ160" s="75"/>
      <c r="AK160" s="75"/>
      <c r="AL160" s="75"/>
      <c r="AM160" s="75"/>
      <c r="AN160" s="75"/>
    </row>
    <row r="161" spans="1:40" x14ac:dyDescent="0.2">
      <c r="A161" s="81" t="str">
        <f t="shared" si="56"/>
        <v>SW41547</v>
      </c>
      <c r="B161" s="87"/>
      <c r="C161" s="87"/>
      <c r="D161" s="89">
        <f t="shared" si="115"/>
        <v>41547</v>
      </c>
      <c r="E161" s="87" t="str">
        <f t="shared" si="116"/>
        <v>SW</v>
      </c>
      <c r="F161" s="87" t="str">
        <f t="shared" si="114"/>
        <v>South West</v>
      </c>
      <c r="G161" s="85">
        <f t="shared" si="111"/>
        <v>0</v>
      </c>
      <c r="H161" s="108">
        <f t="shared" si="111"/>
        <v>733</v>
      </c>
      <c r="I161" s="131">
        <f t="shared" si="111"/>
        <v>484</v>
      </c>
      <c r="J161" s="85">
        <f t="shared" si="111"/>
        <v>117</v>
      </c>
      <c r="K161" s="85">
        <f t="shared" si="111"/>
        <v>22</v>
      </c>
      <c r="L161" s="85">
        <f t="shared" si="111"/>
        <v>0</v>
      </c>
      <c r="M161" s="85">
        <f t="shared" si="111"/>
        <v>0</v>
      </c>
      <c r="N161" s="108">
        <f t="shared" si="111"/>
        <v>19</v>
      </c>
      <c r="O161" s="109">
        <f t="shared" si="111"/>
        <v>586</v>
      </c>
      <c r="P161" s="85">
        <f t="shared" si="111"/>
        <v>55</v>
      </c>
      <c r="Q161" s="85">
        <f t="shared" si="112"/>
        <v>33</v>
      </c>
      <c r="R161" s="108">
        <f t="shared" si="112"/>
        <v>30</v>
      </c>
      <c r="S161" s="109">
        <f t="shared" si="112"/>
        <v>217</v>
      </c>
      <c r="T161" s="85">
        <f t="shared" si="112"/>
        <v>313</v>
      </c>
      <c r="U161" s="85">
        <f t="shared" si="112"/>
        <v>101</v>
      </c>
      <c r="V161" s="85">
        <f t="shared" si="112"/>
        <v>66</v>
      </c>
      <c r="W161" s="108">
        <f t="shared" si="112"/>
        <v>27</v>
      </c>
      <c r="X161" s="109">
        <f t="shared" si="112"/>
        <v>102</v>
      </c>
      <c r="Y161" s="85">
        <f t="shared" si="112"/>
        <v>131</v>
      </c>
      <c r="Z161" s="85">
        <f t="shared" si="112"/>
        <v>351</v>
      </c>
      <c r="AA161" s="85">
        <f t="shared" si="113"/>
        <v>57</v>
      </c>
      <c r="AB161" s="85">
        <f t="shared" si="113"/>
        <v>27</v>
      </c>
      <c r="AC161" s="108">
        <f t="shared" si="113"/>
        <v>0</v>
      </c>
      <c r="AD161" s="109">
        <f t="shared" si="113"/>
        <v>0</v>
      </c>
      <c r="AE161" s="85">
        <f t="shared" si="113"/>
        <v>0</v>
      </c>
      <c r="AF161" s="85">
        <f t="shared" si="113"/>
        <v>0</v>
      </c>
      <c r="AG161" s="85">
        <f t="shared" si="113"/>
        <v>0</v>
      </c>
      <c r="AH161" s="85">
        <f t="shared" si="113"/>
        <v>0</v>
      </c>
      <c r="AI161" s="85">
        <f t="shared" si="113"/>
        <v>64</v>
      </c>
      <c r="AJ161" s="75"/>
      <c r="AK161" s="75"/>
      <c r="AL161" s="75"/>
      <c r="AM161" s="75"/>
      <c r="AN161" s="75"/>
    </row>
    <row r="162" spans="1:40" x14ac:dyDescent="0.2">
      <c r="A162" s="81" t="str">
        <f t="shared" si="56"/>
        <v>SW41729</v>
      </c>
      <c r="B162" s="87"/>
      <c r="C162" s="87"/>
      <c r="D162" s="89">
        <f t="shared" si="115"/>
        <v>41729</v>
      </c>
      <c r="E162" s="87" t="str">
        <f t="shared" si="116"/>
        <v>SW</v>
      </c>
      <c r="F162" s="87" t="str">
        <f t="shared" si="114"/>
        <v>South West</v>
      </c>
      <c r="G162" s="85">
        <f t="shared" si="111"/>
        <v>0</v>
      </c>
      <c r="H162" s="108">
        <f t="shared" si="111"/>
        <v>1236</v>
      </c>
      <c r="I162" s="131">
        <f t="shared" si="111"/>
        <v>769</v>
      </c>
      <c r="J162" s="85">
        <f t="shared" si="111"/>
        <v>287</v>
      </c>
      <c r="K162" s="85">
        <f t="shared" si="111"/>
        <v>65</v>
      </c>
      <c r="L162" s="85">
        <f t="shared" si="111"/>
        <v>0</v>
      </c>
      <c r="M162" s="85">
        <f t="shared" si="111"/>
        <v>0</v>
      </c>
      <c r="N162" s="108">
        <f t="shared" si="111"/>
        <v>29</v>
      </c>
      <c r="O162" s="109">
        <f t="shared" si="111"/>
        <v>1022</v>
      </c>
      <c r="P162" s="85">
        <f t="shared" si="111"/>
        <v>87</v>
      </c>
      <c r="Q162" s="85">
        <f t="shared" si="112"/>
        <v>63</v>
      </c>
      <c r="R162" s="108">
        <f t="shared" si="112"/>
        <v>66</v>
      </c>
      <c r="S162" s="109">
        <f t="shared" si="112"/>
        <v>138</v>
      </c>
      <c r="T162" s="85">
        <f t="shared" si="112"/>
        <v>284</v>
      </c>
      <c r="U162" s="85">
        <f t="shared" si="112"/>
        <v>72</v>
      </c>
      <c r="V162" s="85">
        <f t="shared" si="112"/>
        <v>27</v>
      </c>
      <c r="W162" s="108">
        <f t="shared" si="112"/>
        <v>42</v>
      </c>
      <c r="X162" s="109">
        <f t="shared" si="112"/>
        <v>217</v>
      </c>
      <c r="Y162" s="85">
        <f t="shared" si="112"/>
        <v>309</v>
      </c>
      <c r="Z162" s="85">
        <f t="shared" si="112"/>
        <v>505</v>
      </c>
      <c r="AA162" s="85">
        <f t="shared" si="113"/>
        <v>134</v>
      </c>
      <c r="AB162" s="85">
        <f t="shared" si="113"/>
        <v>74</v>
      </c>
      <c r="AC162" s="108">
        <f t="shared" si="113"/>
        <v>0</v>
      </c>
      <c r="AD162" s="109">
        <f t="shared" si="113"/>
        <v>0</v>
      </c>
      <c r="AE162" s="85">
        <f t="shared" si="113"/>
        <v>0</v>
      </c>
      <c r="AF162" s="85">
        <f t="shared" si="113"/>
        <v>0</v>
      </c>
      <c r="AG162" s="85">
        <f t="shared" si="113"/>
        <v>0</v>
      </c>
      <c r="AH162" s="85">
        <f t="shared" si="113"/>
        <v>0</v>
      </c>
      <c r="AI162" s="85">
        <f t="shared" si="113"/>
        <v>88</v>
      </c>
      <c r="AJ162" s="75"/>
      <c r="AK162" s="75"/>
      <c r="AL162" s="75"/>
      <c r="AM162" s="75"/>
      <c r="AN162" s="75"/>
    </row>
    <row r="163" spans="1:40" x14ac:dyDescent="0.2">
      <c r="A163" s="81" t="str">
        <f t="shared" si="56"/>
        <v>SW41912</v>
      </c>
      <c r="B163" s="87"/>
      <c r="C163" s="87"/>
      <c r="D163" s="89">
        <f t="shared" si="115"/>
        <v>41912</v>
      </c>
      <c r="E163" s="87" t="str">
        <f t="shared" si="116"/>
        <v>SW</v>
      </c>
      <c r="F163" s="87" t="str">
        <f t="shared" si="114"/>
        <v>South West</v>
      </c>
      <c r="G163" s="85">
        <f t="shared" si="111"/>
        <v>0</v>
      </c>
      <c r="H163" s="108">
        <f t="shared" si="111"/>
        <v>1567</v>
      </c>
      <c r="I163" s="131">
        <f t="shared" si="111"/>
        <v>996</v>
      </c>
      <c r="J163" s="85">
        <f t="shared" si="111"/>
        <v>337</v>
      </c>
      <c r="K163" s="85">
        <f t="shared" si="111"/>
        <v>57</v>
      </c>
      <c r="L163" s="85">
        <f t="shared" si="111"/>
        <v>0</v>
      </c>
      <c r="M163" s="85">
        <f t="shared" si="111"/>
        <v>0</v>
      </c>
      <c r="N163" s="108">
        <f t="shared" si="111"/>
        <v>39</v>
      </c>
      <c r="O163" s="109">
        <f t="shared" si="111"/>
        <v>1229</v>
      </c>
      <c r="P163" s="85">
        <f t="shared" si="111"/>
        <v>128</v>
      </c>
      <c r="Q163" s="85">
        <f t="shared" si="112"/>
        <v>57</v>
      </c>
      <c r="R163" s="108">
        <f t="shared" si="112"/>
        <v>35</v>
      </c>
      <c r="S163" s="109">
        <f t="shared" si="112"/>
        <v>126</v>
      </c>
      <c r="T163" s="85">
        <f t="shared" si="112"/>
        <v>257</v>
      </c>
      <c r="U163" s="85">
        <f t="shared" si="112"/>
        <v>65</v>
      </c>
      <c r="V163" s="85">
        <f t="shared" si="112"/>
        <v>29</v>
      </c>
      <c r="W163" s="108">
        <f t="shared" si="112"/>
        <v>0</v>
      </c>
      <c r="X163" s="109">
        <f t="shared" si="112"/>
        <v>284</v>
      </c>
      <c r="Y163" s="85">
        <f t="shared" si="112"/>
        <v>367</v>
      </c>
      <c r="Z163" s="85">
        <f t="shared" si="112"/>
        <v>522</v>
      </c>
      <c r="AA163" s="85">
        <f t="shared" si="113"/>
        <v>312</v>
      </c>
      <c r="AB163" s="85">
        <f t="shared" si="113"/>
        <v>83</v>
      </c>
      <c r="AC163" s="108">
        <f t="shared" si="113"/>
        <v>0</v>
      </c>
      <c r="AD163" s="109">
        <f t="shared" si="113"/>
        <v>0</v>
      </c>
      <c r="AE163" s="85">
        <f t="shared" si="113"/>
        <v>0</v>
      </c>
      <c r="AF163" s="85">
        <f t="shared" si="113"/>
        <v>0</v>
      </c>
      <c r="AG163" s="85">
        <f t="shared" si="113"/>
        <v>0</v>
      </c>
      <c r="AH163" s="85">
        <f t="shared" si="113"/>
        <v>0</v>
      </c>
      <c r="AI163" s="85">
        <f t="shared" si="113"/>
        <v>158</v>
      </c>
      <c r="AJ163" s="75"/>
      <c r="AK163" s="75"/>
      <c r="AL163" s="75"/>
      <c r="AM163" s="75"/>
      <c r="AN163" s="75"/>
    </row>
    <row r="164" spans="1:40" x14ac:dyDescent="0.2">
      <c r="A164" s="81" t="str">
        <f t="shared" si="56"/>
        <v>SW42094</v>
      </c>
      <c r="B164" s="87"/>
      <c r="C164" s="87"/>
      <c r="D164" s="89">
        <f t="shared" si="115"/>
        <v>42094</v>
      </c>
      <c r="E164" s="87" t="str">
        <f t="shared" si="116"/>
        <v>SW</v>
      </c>
      <c r="F164" s="87" t="str">
        <f t="shared" si="114"/>
        <v>South West</v>
      </c>
      <c r="G164" s="85">
        <f t="shared" si="111"/>
        <v>0</v>
      </c>
      <c r="H164" s="108">
        <f t="shared" si="111"/>
        <v>1969</v>
      </c>
      <c r="I164" s="131">
        <f t="shared" si="111"/>
        <v>1308</v>
      </c>
      <c r="J164" s="85">
        <f t="shared" si="111"/>
        <v>371</v>
      </c>
      <c r="K164" s="85">
        <f t="shared" si="111"/>
        <v>90</v>
      </c>
      <c r="L164" s="85">
        <f t="shared" si="111"/>
        <v>0</v>
      </c>
      <c r="M164" s="85">
        <f t="shared" si="111"/>
        <v>0</v>
      </c>
      <c r="N164" s="108">
        <f t="shared" si="111"/>
        <v>58</v>
      </c>
      <c r="O164" s="109">
        <f t="shared" si="111"/>
        <v>1691</v>
      </c>
      <c r="P164" s="85">
        <f t="shared" si="111"/>
        <v>92</v>
      </c>
      <c r="Q164" s="85">
        <f t="shared" si="112"/>
        <v>73</v>
      </c>
      <c r="R164" s="108">
        <f t="shared" si="112"/>
        <v>84</v>
      </c>
      <c r="S164" s="109">
        <f t="shared" si="112"/>
        <v>388</v>
      </c>
      <c r="T164" s="85">
        <f t="shared" si="112"/>
        <v>890</v>
      </c>
      <c r="U164" s="85">
        <f t="shared" si="112"/>
        <v>247</v>
      </c>
      <c r="V164" s="85">
        <f t="shared" si="112"/>
        <v>120</v>
      </c>
      <c r="W164" s="108">
        <f t="shared" si="112"/>
        <v>310</v>
      </c>
      <c r="X164" s="109">
        <f t="shared" si="112"/>
        <v>324</v>
      </c>
      <c r="Y164" s="85">
        <f t="shared" si="112"/>
        <v>430</v>
      </c>
      <c r="Z164" s="85">
        <f t="shared" si="112"/>
        <v>680</v>
      </c>
      <c r="AA164" s="85">
        <f t="shared" si="113"/>
        <v>332</v>
      </c>
      <c r="AB164" s="85">
        <f t="shared" si="113"/>
        <v>196</v>
      </c>
      <c r="AC164" s="108">
        <f t="shared" si="113"/>
        <v>0</v>
      </c>
      <c r="AD164" s="109">
        <f t="shared" si="113"/>
        <v>0</v>
      </c>
      <c r="AE164" s="85">
        <f t="shared" si="113"/>
        <v>0</v>
      </c>
      <c r="AF164" s="85">
        <f t="shared" si="113"/>
        <v>0</v>
      </c>
      <c r="AG164" s="85">
        <f t="shared" si="113"/>
        <v>0</v>
      </c>
      <c r="AH164" s="85">
        <f t="shared" si="113"/>
        <v>0</v>
      </c>
      <c r="AI164" s="85">
        <f t="shared" si="113"/>
        <v>139</v>
      </c>
      <c r="AJ164" s="75"/>
      <c r="AK164" s="75"/>
      <c r="AL164" s="75"/>
      <c r="AM164" s="75"/>
      <c r="AN164" s="75"/>
    </row>
    <row r="165" spans="1:40" x14ac:dyDescent="0.2">
      <c r="A165" s="81" t="str">
        <f t="shared" si="56"/>
        <v>SW42277</v>
      </c>
      <c r="B165" s="87"/>
      <c r="C165" s="87"/>
      <c r="D165" s="89">
        <f t="shared" si="115"/>
        <v>42277</v>
      </c>
      <c r="E165" s="87" t="str">
        <f t="shared" si="116"/>
        <v>SW</v>
      </c>
      <c r="F165" s="87" t="str">
        <f t="shared" si="114"/>
        <v>South West</v>
      </c>
      <c r="G165" s="85">
        <f t="shared" si="111"/>
        <v>0</v>
      </c>
      <c r="H165" s="108">
        <f t="shared" si="111"/>
        <v>2346</v>
      </c>
      <c r="I165" s="131">
        <f t="shared" si="111"/>
        <v>1576</v>
      </c>
      <c r="J165" s="85">
        <f t="shared" si="111"/>
        <v>466</v>
      </c>
      <c r="K165" s="85">
        <f t="shared" si="111"/>
        <v>112</v>
      </c>
      <c r="L165" s="85">
        <f t="shared" si="111"/>
        <v>0</v>
      </c>
      <c r="M165" s="85">
        <f t="shared" si="111"/>
        <v>0</v>
      </c>
      <c r="N165" s="108">
        <f t="shared" si="111"/>
        <v>51</v>
      </c>
      <c r="O165" s="109">
        <f t="shared" si="111"/>
        <v>2065</v>
      </c>
      <c r="P165" s="85">
        <f t="shared" si="111"/>
        <v>83</v>
      </c>
      <c r="Q165" s="85">
        <f t="shared" si="112"/>
        <v>69</v>
      </c>
      <c r="R165" s="108">
        <f t="shared" si="112"/>
        <v>120</v>
      </c>
      <c r="S165" s="109">
        <f t="shared" si="112"/>
        <v>594</v>
      </c>
      <c r="T165" s="85">
        <f t="shared" si="112"/>
        <v>1206</v>
      </c>
      <c r="U165" s="85">
        <f t="shared" si="112"/>
        <v>324</v>
      </c>
      <c r="V165" s="85">
        <f t="shared" si="112"/>
        <v>127</v>
      </c>
      <c r="W165" s="108">
        <f t="shared" si="112"/>
        <v>95</v>
      </c>
      <c r="X165" s="109">
        <f t="shared" si="112"/>
        <v>505</v>
      </c>
      <c r="Y165" s="85">
        <f t="shared" si="112"/>
        <v>573</v>
      </c>
      <c r="Z165" s="85">
        <f t="shared" si="112"/>
        <v>657</v>
      </c>
      <c r="AA165" s="85">
        <f t="shared" si="113"/>
        <v>476</v>
      </c>
      <c r="AB165" s="85">
        <f t="shared" si="113"/>
        <v>146</v>
      </c>
      <c r="AC165" s="108">
        <f t="shared" si="113"/>
        <v>0</v>
      </c>
      <c r="AD165" s="109">
        <f t="shared" si="113"/>
        <v>0</v>
      </c>
      <c r="AE165" s="85">
        <f t="shared" si="113"/>
        <v>0</v>
      </c>
      <c r="AF165" s="85">
        <f t="shared" si="113"/>
        <v>0</v>
      </c>
      <c r="AG165" s="85">
        <f t="shared" si="113"/>
        <v>0</v>
      </c>
      <c r="AH165" s="85">
        <f t="shared" si="113"/>
        <v>0</v>
      </c>
      <c r="AI165" s="85">
        <f t="shared" si="113"/>
        <v>141</v>
      </c>
      <c r="AJ165" s="75"/>
      <c r="AK165" s="75"/>
      <c r="AL165" s="75"/>
      <c r="AM165" s="75"/>
      <c r="AN165" s="75"/>
    </row>
    <row r="166" spans="1:40" x14ac:dyDescent="0.2">
      <c r="A166" s="81" t="str">
        <f t="shared" ref="A166:A172" si="117">CONCATENATE(E166,D166)</f>
        <v>SW42460</v>
      </c>
      <c r="B166" s="87"/>
      <c r="C166" s="87"/>
      <c r="D166" s="89">
        <f t="shared" si="115"/>
        <v>42460</v>
      </c>
      <c r="E166" s="87" t="str">
        <f t="shared" si="116"/>
        <v>SW</v>
      </c>
      <c r="F166" s="87" t="str">
        <f t="shared" si="114"/>
        <v>South West</v>
      </c>
      <c r="G166" s="85">
        <f t="shared" si="111"/>
        <v>0</v>
      </c>
      <c r="H166" s="108">
        <f t="shared" si="111"/>
        <v>1877</v>
      </c>
      <c r="I166" s="131">
        <f t="shared" si="111"/>
        <v>1080</v>
      </c>
      <c r="J166" s="85">
        <f t="shared" si="111"/>
        <v>387</v>
      </c>
      <c r="K166" s="85">
        <f t="shared" si="111"/>
        <v>89</v>
      </c>
      <c r="L166" s="85">
        <f t="shared" si="111"/>
        <v>0</v>
      </c>
      <c r="M166" s="85">
        <f t="shared" si="111"/>
        <v>0</v>
      </c>
      <c r="N166" s="108">
        <f t="shared" si="111"/>
        <v>200</v>
      </c>
      <c r="O166" s="109">
        <f t="shared" si="111"/>
        <v>1372</v>
      </c>
      <c r="P166" s="85">
        <f t="shared" si="111"/>
        <v>124</v>
      </c>
      <c r="Q166" s="85">
        <f t="shared" si="112"/>
        <v>47</v>
      </c>
      <c r="R166" s="108">
        <f t="shared" si="112"/>
        <v>28</v>
      </c>
      <c r="S166" s="109">
        <f t="shared" si="112"/>
        <v>322</v>
      </c>
      <c r="T166" s="85">
        <f t="shared" si="112"/>
        <v>812</v>
      </c>
      <c r="U166" s="85">
        <f t="shared" si="112"/>
        <v>341</v>
      </c>
      <c r="V166" s="85">
        <f t="shared" si="112"/>
        <v>90</v>
      </c>
      <c r="W166" s="108">
        <f t="shared" si="112"/>
        <v>3</v>
      </c>
      <c r="X166" s="109">
        <f t="shared" si="112"/>
        <v>175</v>
      </c>
      <c r="Y166" s="85">
        <f t="shared" si="112"/>
        <v>401</v>
      </c>
      <c r="Z166" s="85">
        <f t="shared" si="112"/>
        <v>472</v>
      </c>
      <c r="AA166" s="85">
        <f t="shared" si="113"/>
        <v>332</v>
      </c>
      <c r="AB166" s="85">
        <f t="shared" si="113"/>
        <v>28</v>
      </c>
      <c r="AC166" s="108">
        <f t="shared" si="113"/>
        <v>0</v>
      </c>
      <c r="AD166" s="109">
        <f t="shared" si="113"/>
        <v>0</v>
      </c>
      <c r="AE166" s="85">
        <f t="shared" si="113"/>
        <v>0</v>
      </c>
      <c r="AF166" s="85">
        <f t="shared" si="113"/>
        <v>0</v>
      </c>
      <c r="AG166" s="85">
        <f t="shared" si="113"/>
        <v>0</v>
      </c>
      <c r="AH166" s="85">
        <f t="shared" si="113"/>
        <v>0</v>
      </c>
      <c r="AI166" s="85">
        <f t="shared" si="113"/>
        <v>119</v>
      </c>
      <c r="AJ166" s="75"/>
      <c r="AK166" s="75"/>
      <c r="AL166" s="75"/>
      <c r="AM166" s="75"/>
      <c r="AN166" s="75"/>
    </row>
    <row r="167" spans="1:40" x14ac:dyDescent="0.2">
      <c r="A167" s="81" t="str">
        <f t="shared" si="117"/>
        <v>SW42643</v>
      </c>
      <c r="B167" s="87"/>
      <c r="C167" s="87"/>
      <c r="D167" s="89">
        <f t="shared" si="115"/>
        <v>42643</v>
      </c>
      <c r="E167" s="87" t="str">
        <f t="shared" si="116"/>
        <v>SW</v>
      </c>
      <c r="F167" s="87" t="str">
        <f t="shared" si="114"/>
        <v>South West</v>
      </c>
      <c r="G167" s="85">
        <f t="shared" ref="G167:P175" si="118">SUMIFS(G$179:G$792,$D$179:$D$792,$D167,$B$179:$B$792,$E167)</f>
        <v>0</v>
      </c>
      <c r="H167" s="108">
        <f t="shared" si="118"/>
        <v>1962</v>
      </c>
      <c r="I167" s="131">
        <f t="shared" si="118"/>
        <v>1168</v>
      </c>
      <c r="J167" s="85">
        <f t="shared" si="118"/>
        <v>441</v>
      </c>
      <c r="K167" s="85">
        <f t="shared" si="118"/>
        <v>99</v>
      </c>
      <c r="L167" s="85">
        <f t="shared" si="118"/>
        <v>0</v>
      </c>
      <c r="M167" s="85">
        <f t="shared" si="118"/>
        <v>0</v>
      </c>
      <c r="N167" s="108">
        <f t="shared" si="118"/>
        <v>15</v>
      </c>
      <c r="O167" s="109">
        <f t="shared" si="118"/>
        <v>1432</v>
      </c>
      <c r="P167" s="85">
        <f t="shared" si="118"/>
        <v>94</v>
      </c>
      <c r="Q167" s="85">
        <f t="shared" ref="Q167:Z175" si="119">SUMIFS(Q$179:Q$792,$D$179:$D$792,$D167,$B$179:$B$792,$E167)</f>
        <v>72</v>
      </c>
      <c r="R167" s="108">
        <f t="shared" si="119"/>
        <v>10</v>
      </c>
      <c r="S167" s="109">
        <f t="shared" si="119"/>
        <v>276</v>
      </c>
      <c r="T167" s="85">
        <f t="shared" si="119"/>
        <v>817</v>
      </c>
      <c r="U167" s="85">
        <f t="shared" si="119"/>
        <v>394</v>
      </c>
      <c r="V167" s="85">
        <f t="shared" si="119"/>
        <v>82</v>
      </c>
      <c r="W167" s="108">
        <f t="shared" si="119"/>
        <v>20</v>
      </c>
      <c r="X167" s="109">
        <f t="shared" si="119"/>
        <v>185</v>
      </c>
      <c r="Y167" s="85">
        <f t="shared" si="119"/>
        <v>429</v>
      </c>
      <c r="Z167" s="85">
        <f t="shared" si="119"/>
        <v>581</v>
      </c>
      <c r="AA167" s="85">
        <f t="shared" ref="AA167:AI175" si="120">SUMIFS(AA$179:AA$792,$D$179:$D$792,$D167,$B$179:$B$792,$E167)</f>
        <v>376</v>
      </c>
      <c r="AB167" s="85">
        <f t="shared" si="120"/>
        <v>24</v>
      </c>
      <c r="AC167" s="108">
        <f t="shared" si="120"/>
        <v>0</v>
      </c>
      <c r="AD167" s="109">
        <f t="shared" si="120"/>
        <v>0</v>
      </c>
      <c r="AE167" s="85">
        <f t="shared" si="120"/>
        <v>0</v>
      </c>
      <c r="AF167" s="85">
        <f t="shared" si="120"/>
        <v>0</v>
      </c>
      <c r="AG167" s="85">
        <f t="shared" si="120"/>
        <v>0</v>
      </c>
      <c r="AH167" s="85">
        <f t="shared" si="120"/>
        <v>0</v>
      </c>
      <c r="AI167" s="85">
        <f t="shared" si="120"/>
        <v>239</v>
      </c>
      <c r="AJ167" s="75"/>
      <c r="AK167" s="75"/>
      <c r="AL167" s="75"/>
      <c r="AM167" s="75"/>
      <c r="AN167" s="75"/>
    </row>
    <row r="168" spans="1:40" x14ac:dyDescent="0.2">
      <c r="A168" s="81" t="str">
        <f t="shared" si="117"/>
        <v>SW42825</v>
      </c>
      <c r="B168" s="87"/>
      <c r="C168" s="87"/>
      <c r="D168" s="89">
        <f t="shared" si="115"/>
        <v>42825</v>
      </c>
      <c r="E168" s="87" t="str">
        <f t="shared" si="116"/>
        <v>SW</v>
      </c>
      <c r="F168" s="87" t="str">
        <f t="shared" si="114"/>
        <v>South West</v>
      </c>
      <c r="G168" s="85">
        <f t="shared" si="118"/>
        <v>1708</v>
      </c>
      <c r="H168" s="108">
        <f t="shared" si="118"/>
        <v>2300</v>
      </c>
      <c r="I168" s="131">
        <f t="shared" si="118"/>
        <v>1491</v>
      </c>
      <c r="J168" s="85">
        <f t="shared" si="118"/>
        <v>463</v>
      </c>
      <c r="K168" s="85">
        <f t="shared" si="118"/>
        <v>84</v>
      </c>
      <c r="L168" s="85">
        <f t="shared" si="118"/>
        <v>100</v>
      </c>
      <c r="M168" s="85">
        <f t="shared" si="118"/>
        <v>140</v>
      </c>
      <c r="N168" s="108">
        <f t="shared" si="118"/>
        <v>22</v>
      </c>
      <c r="O168" s="109">
        <f t="shared" si="118"/>
        <v>1743</v>
      </c>
      <c r="P168" s="85">
        <f t="shared" si="118"/>
        <v>114</v>
      </c>
      <c r="Q168" s="85">
        <f t="shared" si="119"/>
        <v>65</v>
      </c>
      <c r="R168" s="108">
        <f t="shared" si="119"/>
        <v>354</v>
      </c>
      <c r="S168" s="109">
        <f t="shared" si="119"/>
        <v>409</v>
      </c>
      <c r="T168" s="85">
        <f t="shared" si="119"/>
        <v>978</v>
      </c>
      <c r="U168" s="85">
        <f t="shared" si="119"/>
        <v>404</v>
      </c>
      <c r="V168" s="85">
        <f t="shared" si="119"/>
        <v>103</v>
      </c>
      <c r="W168" s="108">
        <f t="shared" si="119"/>
        <v>406</v>
      </c>
      <c r="X168" s="109">
        <f t="shared" si="119"/>
        <v>243</v>
      </c>
      <c r="Y168" s="85">
        <f t="shared" si="119"/>
        <v>521</v>
      </c>
      <c r="Z168" s="85">
        <f t="shared" si="119"/>
        <v>642</v>
      </c>
      <c r="AA168" s="85">
        <f t="shared" si="120"/>
        <v>459</v>
      </c>
      <c r="AB168" s="85">
        <f t="shared" si="120"/>
        <v>54</v>
      </c>
      <c r="AC168" s="108">
        <f t="shared" si="120"/>
        <v>381</v>
      </c>
      <c r="AD168" s="109">
        <f t="shared" si="120"/>
        <v>1077</v>
      </c>
      <c r="AE168" s="85">
        <f t="shared" si="120"/>
        <v>307</v>
      </c>
      <c r="AF168" s="85">
        <f t="shared" si="120"/>
        <v>91</v>
      </c>
      <c r="AG168" s="85">
        <f t="shared" si="120"/>
        <v>106</v>
      </c>
      <c r="AH168" s="85">
        <f t="shared" si="120"/>
        <v>719</v>
      </c>
      <c r="AI168" s="85">
        <f t="shared" si="120"/>
        <v>0</v>
      </c>
      <c r="AJ168" s="75"/>
      <c r="AK168" s="75"/>
      <c r="AL168" s="75"/>
      <c r="AM168" s="75"/>
      <c r="AN168" s="75"/>
    </row>
    <row r="169" spans="1:40" x14ac:dyDescent="0.2">
      <c r="A169" s="81" t="str">
        <f t="shared" si="117"/>
        <v>SW43008</v>
      </c>
      <c r="B169" s="87"/>
      <c r="C169" s="87"/>
      <c r="D169" s="89">
        <f t="shared" si="115"/>
        <v>43008</v>
      </c>
      <c r="E169" s="87" t="str">
        <f t="shared" si="116"/>
        <v>SW</v>
      </c>
      <c r="F169" s="87" t="str">
        <f t="shared" si="114"/>
        <v>South West</v>
      </c>
      <c r="G169" s="85">
        <f t="shared" si="118"/>
        <v>3161</v>
      </c>
      <c r="H169" s="108">
        <f t="shared" si="118"/>
        <v>2003</v>
      </c>
      <c r="I169" s="131">
        <f t="shared" si="118"/>
        <v>1141</v>
      </c>
      <c r="J169" s="85">
        <f t="shared" si="118"/>
        <v>332</v>
      </c>
      <c r="K169" s="85">
        <f t="shared" si="118"/>
        <v>74</v>
      </c>
      <c r="L169" s="85">
        <f t="shared" si="118"/>
        <v>95</v>
      </c>
      <c r="M169" s="85">
        <f t="shared" si="118"/>
        <v>117</v>
      </c>
      <c r="N169" s="108">
        <f t="shared" si="118"/>
        <v>244</v>
      </c>
      <c r="O169" s="109">
        <f t="shared" si="118"/>
        <v>1341</v>
      </c>
      <c r="P169" s="85">
        <f t="shared" si="118"/>
        <v>105</v>
      </c>
      <c r="Q169" s="85">
        <f t="shared" si="119"/>
        <v>50</v>
      </c>
      <c r="R169" s="108">
        <f t="shared" si="119"/>
        <v>507</v>
      </c>
      <c r="S169" s="109">
        <f t="shared" si="119"/>
        <v>320</v>
      </c>
      <c r="T169" s="85">
        <f t="shared" si="119"/>
        <v>776</v>
      </c>
      <c r="U169" s="85">
        <f t="shared" si="119"/>
        <v>318</v>
      </c>
      <c r="V169" s="85">
        <f t="shared" si="119"/>
        <v>90</v>
      </c>
      <c r="W169" s="108">
        <f t="shared" si="119"/>
        <v>499</v>
      </c>
      <c r="X169" s="109">
        <f t="shared" si="119"/>
        <v>185</v>
      </c>
      <c r="Y169" s="85">
        <f t="shared" si="119"/>
        <v>405</v>
      </c>
      <c r="Z169" s="85">
        <f t="shared" si="119"/>
        <v>495</v>
      </c>
      <c r="AA169" s="85">
        <f t="shared" si="120"/>
        <v>386</v>
      </c>
      <c r="AB169" s="85">
        <f t="shared" si="120"/>
        <v>40</v>
      </c>
      <c r="AC169" s="108">
        <f t="shared" si="120"/>
        <v>492</v>
      </c>
      <c r="AD169" s="109">
        <f t="shared" si="120"/>
        <v>367</v>
      </c>
      <c r="AE169" s="85">
        <f t="shared" si="120"/>
        <v>83</v>
      </c>
      <c r="AF169" s="85">
        <f t="shared" si="120"/>
        <v>17</v>
      </c>
      <c r="AG169" s="85">
        <f t="shared" si="120"/>
        <v>16</v>
      </c>
      <c r="AH169" s="85">
        <f t="shared" si="120"/>
        <v>30</v>
      </c>
      <c r="AI169" s="85">
        <f t="shared" si="120"/>
        <v>0</v>
      </c>
      <c r="AJ169" s="75"/>
      <c r="AK169" s="75"/>
      <c r="AL169" s="75"/>
      <c r="AM169" s="75"/>
      <c r="AN169" s="75"/>
    </row>
    <row r="170" spans="1:40" x14ac:dyDescent="0.2">
      <c r="A170" s="81" t="str">
        <f t="shared" si="117"/>
        <v>SW43190</v>
      </c>
      <c r="B170" s="87"/>
      <c r="C170" s="87"/>
      <c r="D170" s="89">
        <f t="shared" si="115"/>
        <v>43190</v>
      </c>
      <c r="E170" s="87" t="str">
        <f t="shared" si="116"/>
        <v>SW</v>
      </c>
      <c r="F170" s="87" t="str">
        <f t="shared" si="114"/>
        <v>South West</v>
      </c>
      <c r="G170" s="85">
        <f t="shared" si="118"/>
        <v>3343</v>
      </c>
      <c r="H170" s="108">
        <f t="shared" si="118"/>
        <v>2429</v>
      </c>
      <c r="I170" s="131">
        <f t="shared" si="118"/>
        <v>1627</v>
      </c>
      <c r="J170" s="85">
        <f t="shared" si="118"/>
        <v>478</v>
      </c>
      <c r="K170" s="85">
        <f t="shared" si="118"/>
        <v>81</v>
      </c>
      <c r="L170" s="85">
        <f t="shared" si="118"/>
        <v>100</v>
      </c>
      <c r="M170" s="85">
        <f t="shared" si="118"/>
        <v>114</v>
      </c>
      <c r="N170" s="108">
        <f t="shared" si="118"/>
        <v>29</v>
      </c>
      <c r="O170" s="109">
        <f t="shared" si="118"/>
        <v>1853</v>
      </c>
      <c r="P170" s="85">
        <f t="shared" si="118"/>
        <v>142</v>
      </c>
      <c r="Q170" s="85">
        <f t="shared" si="119"/>
        <v>71</v>
      </c>
      <c r="R170" s="108">
        <f t="shared" si="119"/>
        <v>363</v>
      </c>
      <c r="S170" s="109">
        <f t="shared" si="119"/>
        <v>369</v>
      </c>
      <c r="T170" s="85">
        <f t="shared" si="119"/>
        <v>1126</v>
      </c>
      <c r="U170" s="85">
        <f t="shared" si="119"/>
        <v>462</v>
      </c>
      <c r="V170" s="85">
        <f t="shared" si="119"/>
        <v>120</v>
      </c>
      <c r="W170" s="108">
        <f t="shared" si="119"/>
        <v>352</v>
      </c>
      <c r="X170" s="109">
        <f t="shared" si="119"/>
        <v>235</v>
      </c>
      <c r="Y170" s="85">
        <f t="shared" si="119"/>
        <v>553</v>
      </c>
      <c r="Z170" s="85">
        <f t="shared" si="119"/>
        <v>698</v>
      </c>
      <c r="AA170" s="85">
        <f t="shared" si="120"/>
        <v>528</v>
      </c>
      <c r="AB170" s="85">
        <f t="shared" si="120"/>
        <v>30</v>
      </c>
      <c r="AC170" s="108">
        <f t="shared" si="120"/>
        <v>385</v>
      </c>
      <c r="AD170" s="109">
        <f t="shared" si="120"/>
        <v>420</v>
      </c>
      <c r="AE170" s="85">
        <f t="shared" si="120"/>
        <v>104</v>
      </c>
      <c r="AF170" s="85">
        <f t="shared" si="120"/>
        <v>27</v>
      </c>
      <c r="AG170" s="85">
        <f t="shared" si="120"/>
        <v>13</v>
      </c>
      <c r="AH170" s="85">
        <f t="shared" si="120"/>
        <v>18</v>
      </c>
      <c r="AI170" s="85">
        <f t="shared" si="120"/>
        <v>0</v>
      </c>
      <c r="AJ170" s="75"/>
      <c r="AK170" s="75"/>
      <c r="AL170" s="75"/>
      <c r="AM170" s="75"/>
      <c r="AN170" s="75"/>
    </row>
    <row r="171" spans="1:40" x14ac:dyDescent="0.2">
      <c r="A171" s="81" t="str">
        <f t="shared" si="117"/>
        <v>SW43373</v>
      </c>
      <c r="B171" s="87"/>
      <c r="C171" s="87"/>
      <c r="D171" s="89">
        <f t="shared" si="115"/>
        <v>43373</v>
      </c>
      <c r="E171" s="87" t="str">
        <f t="shared" si="116"/>
        <v>SW</v>
      </c>
      <c r="F171" s="87" t="str">
        <f t="shared" si="114"/>
        <v>South West</v>
      </c>
      <c r="G171" s="85">
        <f t="shared" si="118"/>
        <v>2923</v>
      </c>
      <c r="H171" s="108">
        <f t="shared" si="118"/>
        <v>1715</v>
      </c>
      <c r="I171" s="131">
        <f t="shared" si="118"/>
        <v>1172</v>
      </c>
      <c r="J171" s="85">
        <f t="shared" si="118"/>
        <v>303</v>
      </c>
      <c r="K171" s="85">
        <f t="shared" si="118"/>
        <v>56</v>
      </c>
      <c r="L171" s="85">
        <f t="shared" si="118"/>
        <v>60</v>
      </c>
      <c r="M171" s="85">
        <f t="shared" si="118"/>
        <v>112</v>
      </c>
      <c r="N171" s="108">
        <f t="shared" si="118"/>
        <v>12</v>
      </c>
      <c r="O171" s="109">
        <f t="shared" si="118"/>
        <v>1360</v>
      </c>
      <c r="P171" s="85">
        <f t="shared" si="118"/>
        <v>95</v>
      </c>
      <c r="Q171" s="85">
        <f t="shared" si="119"/>
        <v>41</v>
      </c>
      <c r="R171" s="108">
        <f t="shared" si="119"/>
        <v>219</v>
      </c>
      <c r="S171" s="109">
        <f t="shared" si="119"/>
        <v>333</v>
      </c>
      <c r="T171" s="85">
        <f t="shared" si="119"/>
        <v>801</v>
      </c>
      <c r="U171" s="85">
        <f t="shared" si="119"/>
        <v>253</v>
      </c>
      <c r="V171" s="85">
        <f t="shared" si="119"/>
        <v>75</v>
      </c>
      <c r="W171" s="108">
        <f t="shared" si="119"/>
        <v>253</v>
      </c>
      <c r="X171" s="109">
        <f t="shared" si="119"/>
        <v>323</v>
      </c>
      <c r="Y171" s="85">
        <f t="shared" si="119"/>
        <v>413</v>
      </c>
      <c r="Z171" s="85">
        <f t="shared" si="119"/>
        <v>485</v>
      </c>
      <c r="AA171" s="85">
        <f t="shared" si="120"/>
        <v>361</v>
      </c>
      <c r="AB171" s="85">
        <f t="shared" si="120"/>
        <v>41</v>
      </c>
      <c r="AC171" s="108">
        <f t="shared" si="120"/>
        <v>92</v>
      </c>
      <c r="AD171" s="109">
        <f t="shared" si="120"/>
        <v>1160</v>
      </c>
      <c r="AE171" s="85">
        <f t="shared" si="120"/>
        <v>296</v>
      </c>
      <c r="AF171" s="85">
        <f t="shared" si="120"/>
        <v>104</v>
      </c>
      <c r="AG171" s="85">
        <f t="shared" si="120"/>
        <v>58</v>
      </c>
      <c r="AH171" s="85">
        <f t="shared" si="120"/>
        <v>97</v>
      </c>
      <c r="AI171" s="85">
        <f t="shared" si="120"/>
        <v>0</v>
      </c>
      <c r="AJ171" s="75"/>
      <c r="AK171" s="75"/>
      <c r="AL171" s="75"/>
      <c r="AM171" s="75"/>
      <c r="AN171" s="75"/>
    </row>
    <row r="172" spans="1:40" x14ac:dyDescent="0.2">
      <c r="A172" s="81" t="str">
        <f t="shared" si="117"/>
        <v>SW43555</v>
      </c>
      <c r="B172" s="87"/>
      <c r="C172" s="87"/>
      <c r="D172" s="89">
        <f t="shared" si="115"/>
        <v>43555</v>
      </c>
      <c r="E172" s="87" t="str">
        <f t="shared" si="116"/>
        <v>SW</v>
      </c>
      <c r="F172" s="87" t="str">
        <f t="shared" si="114"/>
        <v>South West</v>
      </c>
      <c r="G172" s="85">
        <f t="shared" si="118"/>
        <v>7480</v>
      </c>
      <c r="H172" s="108">
        <f t="shared" si="118"/>
        <v>2069</v>
      </c>
      <c r="I172" s="131">
        <f t="shared" si="118"/>
        <v>1431</v>
      </c>
      <c r="J172" s="85">
        <f t="shared" si="118"/>
        <v>341</v>
      </c>
      <c r="K172" s="85">
        <f t="shared" si="118"/>
        <v>93</v>
      </c>
      <c r="L172" s="85">
        <f t="shared" si="118"/>
        <v>90</v>
      </c>
      <c r="M172" s="85">
        <f t="shared" si="118"/>
        <v>101</v>
      </c>
      <c r="N172" s="108">
        <f t="shared" si="118"/>
        <v>13</v>
      </c>
      <c r="O172" s="109">
        <f t="shared" si="118"/>
        <v>1828</v>
      </c>
      <c r="P172" s="85">
        <f t="shared" si="118"/>
        <v>130</v>
      </c>
      <c r="Q172" s="85">
        <f t="shared" si="119"/>
        <v>70</v>
      </c>
      <c r="R172" s="108">
        <f t="shared" si="119"/>
        <v>41</v>
      </c>
      <c r="S172" s="109">
        <f t="shared" si="119"/>
        <v>435</v>
      </c>
      <c r="T172" s="85">
        <f t="shared" si="119"/>
        <v>1138</v>
      </c>
      <c r="U172" s="85">
        <f t="shared" si="119"/>
        <v>373</v>
      </c>
      <c r="V172" s="85">
        <f t="shared" si="119"/>
        <v>100</v>
      </c>
      <c r="W172" s="108">
        <f t="shared" si="119"/>
        <v>23</v>
      </c>
      <c r="X172" s="109">
        <f t="shared" si="119"/>
        <v>288</v>
      </c>
      <c r="Y172" s="85">
        <f t="shared" si="119"/>
        <v>577</v>
      </c>
      <c r="Z172" s="85">
        <f t="shared" si="119"/>
        <v>568</v>
      </c>
      <c r="AA172" s="85">
        <f t="shared" si="120"/>
        <v>545</v>
      </c>
      <c r="AB172" s="85">
        <f t="shared" si="120"/>
        <v>72</v>
      </c>
      <c r="AC172" s="108">
        <f t="shared" si="120"/>
        <v>19</v>
      </c>
      <c r="AD172" s="109">
        <f t="shared" si="120"/>
        <v>1333</v>
      </c>
      <c r="AE172" s="85">
        <f t="shared" si="120"/>
        <v>430</v>
      </c>
      <c r="AF172" s="85">
        <f t="shared" si="120"/>
        <v>109</v>
      </c>
      <c r="AG172" s="85">
        <f t="shared" si="120"/>
        <v>100</v>
      </c>
      <c r="AH172" s="85">
        <f t="shared" si="120"/>
        <v>97</v>
      </c>
      <c r="AI172" s="85">
        <f t="shared" si="120"/>
        <v>0</v>
      </c>
      <c r="AJ172" s="75"/>
      <c r="AK172" s="75"/>
      <c r="AL172" s="75"/>
      <c r="AM172" s="75"/>
      <c r="AN172" s="75"/>
    </row>
    <row r="173" spans="1:40" x14ac:dyDescent="0.2">
      <c r="A173" s="81" t="str">
        <f t="shared" ref="A173" si="121">CONCATENATE(E173,D173)</f>
        <v>SW43738</v>
      </c>
      <c r="B173" s="87"/>
      <c r="C173" s="87"/>
      <c r="D173" s="89">
        <f t="shared" si="115"/>
        <v>43738</v>
      </c>
      <c r="E173" s="87" t="str">
        <f t="shared" si="116"/>
        <v>SW</v>
      </c>
      <c r="F173" s="87" t="str">
        <f t="shared" si="114"/>
        <v>South West</v>
      </c>
      <c r="G173" s="85">
        <f t="shared" si="118"/>
        <v>13913</v>
      </c>
      <c r="H173" s="108">
        <f t="shared" si="118"/>
        <v>2254</v>
      </c>
      <c r="I173" s="131">
        <f t="shared" si="118"/>
        <v>1563</v>
      </c>
      <c r="J173" s="85">
        <f t="shared" si="118"/>
        <v>377</v>
      </c>
      <c r="K173" s="85">
        <f t="shared" si="118"/>
        <v>91</v>
      </c>
      <c r="L173" s="85">
        <f t="shared" si="118"/>
        <v>96</v>
      </c>
      <c r="M173" s="85">
        <f t="shared" si="118"/>
        <v>98</v>
      </c>
      <c r="N173" s="108">
        <f t="shared" si="118"/>
        <v>29</v>
      </c>
      <c r="O173" s="109">
        <f t="shared" si="118"/>
        <v>1817</v>
      </c>
      <c r="P173" s="85">
        <f t="shared" si="118"/>
        <v>137</v>
      </c>
      <c r="Q173" s="85">
        <f t="shared" si="119"/>
        <v>57</v>
      </c>
      <c r="R173" s="108">
        <f t="shared" si="119"/>
        <v>243</v>
      </c>
      <c r="S173" s="109">
        <f t="shared" si="119"/>
        <v>438</v>
      </c>
      <c r="T173" s="85">
        <f t="shared" si="119"/>
        <v>981</v>
      </c>
      <c r="U173" s="85">
        <f t="shared" si="119"/>
        <v>317</v>
      </c>
      <c r="V173" s="85">
        <f t="shared" si="119"/>
        <v>82</v>
      </c>
      <c r="W173" s="108">
        <f t="shared" si="119"/>
        <v>436</v>
      </c>
      <c r="X173" s="109">
        <f t="shared" si="119"/>
        <v>224</v>
      </c>
      <c r="Y173" s="85">
        <f t="shared" si="119"/>
        <v>518</v>
      </c>
      <c r="Z173" s="85">
        <f t="shared" si="119"/>
        <v>540</v>
      </c>
      <c r="AA173" s="85">
        <f t="shared" si="120"/>
        <v>618</v>
      </c>
      <c r="AB173" s="85">
        <f t="shared" si="120"/>
        <v>103</v>
      </c>
      <c r="AC173" s="108">
        <f t="shared" si="120"/>
        <v>251</v>
      </c>
      <c r="AD173" s="109">
        <f t="shared" si="120"/>
        <v>1567</v>
      </c>
      <c r="AE173" s="85">
        <f t="shared" si="120"/>
        <v>453</v>
      </c>
      <c r="AF173" s="85">
        <f t="shared" si="120"/>
        <v>118</v>
      </c>
      <c r="AG173" s="85">
        <f t="shared" si="120"/>
        <v>70</v>
      </c>
      <c r="AH173" s="85">
        <f t="shared" si="120"/>
        <v>46</v>
      </c>
      <c r="AI173" s="85">
        <f t="shared" si="120"/>
        <v>0</v>
      </c>
      <c r="AJ173" s="75"/>
      <c r="AK173" s="75"/>
      <c r="AL173" s="75"/>
      <c r="AM173" s="75"/>
      <c r="AN173" s="75"/>
    </row>
    <row r="174" spans="1:40" x14ac:dyDescent="0.2">
      <c r="A174" s="81" t="str">
        <f t="shared" ref="A174" si="122">CONCATENATE(E174,D174)</f>
        <v>SW43921</v>
      </c>
      <c r="B174" s="87"/>
      <c r="C174" s="87"/>
      <c r="D174" s="89">
        <f t="shared" si="115"/>
        <v>43921</v>
      </c>
      <c r="E174" s="87" t="str">
        <f t="shared" si="116"/>
        <v>SW</v>
      </c>
      <c r="F174" s="87" t="str">
        <f t="shared" si="114"/>
        <v>South West</v>
      </c>
      <c r="G174" s="85">
        <f t="shared" si="118"/>
        <v>20368</v>
      </c>
      <c r="H174" s="108">
        <f t="shared" si="118"/>
        <v>1866</v>
      </c>
      <c r="I174" s="131">
        <f t="shared" si="118"/>
        <v>1243</v>
      </c>
      <c r="J174" s="85">
        <f t="shared" si="118"/>
        <v>358</v>
      </c>
      <c r="K174" s="85">
        <f t="shared" si="118"/>
        <v>87</v>
      </c>
      <c r="L174" s="85">
        <f t="shared" si="118"/>
        <v>90</v>
      </c>
      <c r="M174" s="85">
        <f t="shared" si="118"/>
        <v>74</v>
      </c>
      <c r="N174" s="108">
        <f t="shared" si="118"/>
        <v>14</v>
      </c>
      <c r="O174" s="109">
        <f t="shared" si="118"/>
        <v>1465</v>
      </c>
      <c r="P174" s="85">
        <f t="shared" si="118"/>
        <v>118</v>
      </c>
      <c r="Q174" s="85">
        <f t="shared" si="119"/>
        <v>52</v>
      </c>
      <c r="R174" s="108">
        <f t="shared" si="119"/>
        <v>231</v>
      </c>
      <c r="S174" s="109">
        <f t="shared" si="119"/>
        <v>334</v>
      </c>
      <c r="T174" s="85">
        <f t="shared" si="119"/>
        <v>878</v>
      </c>
      <c r="U174" s="85">
        <f t="shared" si="119"/>
        <v>313</v>
      </c>
      <c r="V174" s="85">
        <f t="shared" si="119"/>
        <v>80</v>
      </c>
      <c r="W174" s="108">
        <f t="shared" si="119"/>
        <v>261</v>
      </c>
      <c r="X174" s="109">
        <f t="shared" si="119"/>
        <v>201</v>
      </c>
      <c r="Y174" s="85">
        <f t="shared" si="119"/>
        <v>393</v>
      </c>
      <c r="Z174" s="85">
        <f t="shared" si="119"/>
        <v>665</v>
      </c>
      <c r="AA174" s="85">
        <f t="shared" si="120"/>
        <v>291</v>
      </c>
      <c r="AB174" s="85">
        <f t="shared" si="120"/>
        <v>192</v>
      </c>
      <c r="AC174" s="108">
        <f t="shared" si="120"/>
        <v>124</v>
      </c>
      <c r="AD174" s="109">
        <f t="shared" si="120"/>
        <v>1106</v>
      </c>
      <c r="AE174" s="85">
        <f t="shared" si="120"/>
        <v>361</v>
      </c>
      <c r="AF174" s="85">
        <f t="shared" si="120"/>
        <v>97</v>
      </c>
      <c r="AG174" s="85">
        <f t="shared" si="120"/>
        <v>90</v>
      </c>
      <c r="AH174" s="85">
        <f t="shared" si="120"/>
        <v>212</v>
      </c>
      <c r="AI174" s="85">
        <f t="shared" si="120"/>
        <v>0</v>
      </c>
      <c r="AJ174" s="75"/>
      <c r="AK174" s="75"/>
      <c r="AL174" s="75"/>
      <c r="AM174" s="75"/>
      <c r="AN174" s="75"/>
    </row>
    <row r="175" spans="1:40" x14ac:dyDescent="0.2">
      <c r="A175" s="81" t="str">
        <f t="shared" ref="A175" si="123">CONCATENATE(E175,D175)</f>
        <v>SW44104</v>
      </c>
      <c r="B175" s="87"/>
      <c r="C175" s="87"/>
      <c r="D175" s="89">
        <f t="shared" si="115"/>
        <v>44104</v>
      </c>
      <c r="E175" s="87" t="str">
        <f t="shared" si="116"/>
        <v>SW</v>
      </c>
      <c r="F175" s="87" t="str">
        <f t="shared" si="114"/>
        <v>South West</v>
      </c>
      <c r="G175" s="85">
        <f t="shared" si="118"/>
        <v>31064</v>
      </c>
      <c r="H175" s="108">
        <f t="shared" si="118"/>
        <v>4289</v>
      </c>
      <c r="I175" s="131">
        <f t="shared" si="118"/>
        <v>2805</v>
      </c>
      <c r="J175" s="85">
        <f t="shared" si="118"/>
        <v>763</v>
      </c>
      <c r="K175" s="85">
        <f t="shared" si="118"/>
        <v>260</v>
      </c>
      <c r="L175" s="85">
        <f t="shared" si="118"/>
        <v>220</v>
      </c>
      <c r="M175" s="85">
        <f t="shared" si="118"/>
        <v>215</v>
      </c>
      <c r="N175" s="108">
        <f t="shared" si="118"/>
        <v>26</v>
      </c>
      <c r="O175" s="109">
        <f t="shared" si="118"/>
        <v>3324</v>
      </c>
      <c r="P175" s="85">
        <f t="shared" si="118"/>
        <v>206</v>
      </c>
      <c r="Q175" s="85">
        <f t="shared" si="119"/>
        <v>159</v>
      </c>
      <c r="R175" s="108">
        <f t="shared" si="119"/>
        <v>600</v>
      </c>
      <c r="S175" s="109">
        <f t="shared" si="119"/>
        <v>721</v>
      </c>
      <c r="T175" s="85">
        <f t="shared" si="119"/>
        <v>1586</v>
      </c>
      <c r="U175" s="85">
        <f t="shared" si="119"/>
        <v>646</v>
      </c>
      <c r="V175" s="85">
        <f t="shared" si="119"/>
        <v>149</v>
      </c>
      <c r="W175" s="108">
        <f t="shared" si="119"/>
        <v>1187</v>
      </c>
      <c r="X175" s="109">
        <f t="shared" si="119"/>
        <v>545</v>
      </c>
      <c r="Y175" s="85">
        <f t="shared" si="119"/>
        <v>1107</v>
      </c>
      <c r="Z175" s="85">
        <f t="shared" si="119"/>
        <v>1345</v>
      </c>
      <c r="AA175" s="85">
        <f t="shared" si="120"/>
        <v>958</v>
      </c>
      <c r="AB175" s="85">
        <f t="shared" si="120"/>
        <v>305</v>
      </c>
      <c r="AC175" s="108">
        <f t="shared" si="120"/>
        <v>29</v>
      </c>
      <c r="AD175" s="109">
        <f t="shared" si="120"/>
        <v>2656</v>
      </c>
      <c r="AE175" s="85">
        <f t="shared" si="120"/>
        <v>550</v>
      </c>
      <c r="AF175" s="85">
        <f t="shared" si="120"/>
        <v>193</v>
      </c>
      <c r="AG175" s="85">
        <f t="shared" si="120"/>
        <v>237</v>
      </c>
      <c r="AH175" s="85">
        <f t="shared" si="120"/>
        <v>653</v>
      </c>
      <c r="AI175" s="85">
        <f t="shared" si="120"/>
        <v>0</v>
      </c>
      <c r="AJ175" s="75"/>
      <c r="AK175" s="75"/>
      <c r="AL175" s="75"/>
      <c r="AM175" s="75"/>
      <c r="AN175" s="75"/>
    </row>
    <row r="176" spans="1:40" x14ac:dyDescent="0.2">
      <c r="A176" s="81" t="str">
        <f t="shared" ref="A176" si="124">CONCATENATE(E176,D176)</f>
        <v>SW44286</v>
      </c>
      <c r="B176" s="87"/>
      <c r="C176" s="87"/>
      <c r="D176" s="89">
        <f t="shared" si="115"/>
        <v>44286</v>
      </c>
      <c r="E176" s="87" t="str">
        <f t="shared" si="116"/>
        <v>SW</v>
      </c>
      <c r="F176" s="87" t="str">
        <f t="shared" si="114"/>
        <v>South West</v>
      </c>
      <c r="G176" s="85">
        <f t="shared" ref="G176:AI177" si="125">SUMIFS(G$179:G$1006,$D$179:$D$1006,$D176,$B$179:$B$1006,$E176)</f>
        <v>61912</v>
      </c>
      <c r="H176" s="108">
        <f t="shared" si="125"/>
        <v>8377</v>
      </c>
      <c r="I176" s="131">
        <f t="shared" si="125"/>
        <v>5851</v>
      </c>
      <c r="J176" s="85">
        <f t="shared" si="125"/>
        <v>1358</v>
      </c>
      <c r="K176" s="85">
        <f t="shared" si="125"/>
        <v>407</v>
      </c>
      <c r="L176" s="85">
        <f t="shared" si="125"/>
        <v>320</v>
      </c>
      <c r="M176" s="85">
        <f t="shared" si="125"/>
        <v>359</v>
      </c>
      <c r="N176" s="108">
        <f t="shared" si="125"/>
        <v>82</v>
      </c>
      <c r="O176" s="109">
        <f t="shared" si="125"/>
        <v>6909</v>
      </c>
      <c r="P176" s="85">
        <f t="shared" si="125"/>
        <v>530</v>
      </c>
      <c r="Q176" s="85">
        <f t="shared" si="125"/>
        <v>205</v>
      </c>
      <c r="R176" s="108">
        <f t="shared" si="125"/>
        <v>733</v>
      </c>
      <c r="S176" s="109">
        <f t="shared" si="125"/>
        <v>1872</v>
      </c>
      <c r="T176" s="85">
        <f t="shared" si="125"/>
        <v>3698</v>
      </c>
      <c r="U176" s="85">
        <f t="shared" si="125"/>
        <v>1594</v>
      </c>
      <c r="V176" s="85">
        <f t="shared" si="125"/>
        <v>428</v>
      </c>
      <c r="W176" s="108">
        <f t="shared" si="125"/>
        <v>785</v>
      </c>
      <c r="X176" s="109">
        <f t="shared" si="125"/>
        <v>1246</v>
      </c>
      <c r="Y176" s="85">
        <f t="shared" si="125"/>
        <v>1539</v>
      </c>
      <c r="Z176" s="85">
        <f t="shared" si="125"/>
        <v>3450</v>
      </c>
      <c r="AA176" s="85">
        <f t="shared" si="125"/>
        <v>1385</v>
      </c>
      <c r="AB176" s="85">
        <f t="shared" si="125"/>
        <v>640</v>
      </c>
      <c r="AC176" s="108">
        <f t="shared" si="125"/>
        <v>117</v>
      </c>
      <c r="AD176" s="109">
        <f t="shared" si="125"/>
        <v>5751</v>
      </c>
      <c r="AE176" s="85">
        <f t="shared" si="125"/>
        <v>1130</v>
      </c>
      <c r="AF176" s="85">
        <f t="shared" si="125"/>
        <v>369</v>
      </c>
      <c r="AG176" s="85">
        <f t="shared" si="125"/>
        <v>414</v>
      </c>
      <c r="AH176" s="85">
        <f t="shared" si="125"/>
        <v>713</v>
      </c>
      <c r="AI176" s="85">
        <f t="shared" si="125"/>
        <v>0</v>
      </c>
      <c r="AJ176" s="75"/>
      <c r="AK176" s="75"/>
      <c r="AL176" s="75"/>
      <c r="AM176" s="75"/>
      <c r="AN176" s="75"/>
    </row>
    <row r="177" spans="1:40" x14ac:dyDescent="0.2">
      <c r="A177" s="81" t="str">
        <f t="shared" ref="A177" si="126">CONCATENATE(E177,D177)</f>
        <v>SW44469</v>
      </c>
      <c r="B177" s="87"/>
      <c r="C177" s="87"/>
      <c r="D177" s="89">
        <f t="shared" si="115"/>
        <v>44469</v>
      </c>
      <c r="E177" s="87" t="str">
        <f t="shared" si="116"/>
        <v>SW</v>
      </c>
      <c r="F177" s="87" t="str">
        <f t="shared" si="114"/>
        <v>South West</v>
      </c>
      <c r="G177" s="85">
        <f t="shared" si="125"/>
        <v>168090</v>
      </c>
      <c r="H177" s="108">
        <f t="shared" si="125"/>
        <v>10113</v>
      </c>
      <c r="I177" s="131">
        <f t="shared" si="125"/>
        <v>5632</v>
      </c>
      <c r="J177" s="85">
        <f t="shared" si="125"/>
        <v>1841</v>
      </c>
      <c r="K177" s="85">
        <f t="shared" si="125"/>
        <v>761</v>
      </c>
      <c r="L177" s="85">
        <f t="shared" si="125"/>
        <v>717</v>
      </c>
      <c r="M177" s="85">
        <f t="shared" si="125"/>
        <v>893</v>
      </c>
      <c r="N177" s="108">
        <f t="shared" si="125"/>
        <v>269</v>
      </c>
      <c r="O177" s="109">
        <f t="shared" si="125"/>
        <v>0</v>
      </c>
      <c r="P177" s="85">
        <f t="shared" si="125"/>
        <v>0</v>
      </c>
      <c r="Q177" s="85">
        <f t="shared" si="125"/>
        <v>0</v>
      </c>
      <c r="R177" s="108">
        <f t="shared" si="125"/>
        <v>0</v>
      </c>
      <c r="S177" s="109">
        <f t="shared" si="125"/>
        <v>0</v>
      </c>
      <c r="T177" s="85">
        <f t="shared" si="125"/>
        <v>0</v>
      </c>
      <c r="U177" s="85">
        <f t="shared" si="125"/>
        <v>0</v>
      </c>
      <c r="V177" s="85">
        <f t="shared" si="125"/>
        <v>0</v>
      </c>
      <c r="W177" s="108">
        <f t="shared" si="125"/>
        <v>0</v>
      </c>
      <c r="X177" s="109">
        <f t="shared" si="125"/>
        <v>1497</v>
      </c>
      <c r="Y177" s="85">
        <f t="shared" si="125"/>
        <v>2042</v>
      </c>
      <c r="Z177" s="85">
        <f t="shared" si="125"/>
        <v>4281</v>
      </c>
      <c r="AA177" s="85">
        <f t="shared" si="125"/>
        <v>1284</v>
      </c>
      <c r="AB177" s="85">
        <f t="shared" si="125"/>
        <v>684</v>
      </c>
      <c r="AC177" s="108">
        <f t="shared" si="125"/>
        <v>325</v>
      </c>
      <c r="AD177" s="109">
        <f t="shared" si="125"/>
        <v>0</v>
      </c>
      <c r="AE177" s="85">
        <f t="shared" si="125"/>
        <v>0</v>
      </c>
      <c r="AF177" s="85">
        <f t="shared" si="125"/>
        <v>0</v>
      </c>
      <c r="AG177" s="85">
        <f t="shared" si="125"/>
        <v>0</v>
      </c>
      <c r="AH177" s="85">
        <f t="shared" si="125"/>
        <v>0</v>
      </c>
      <c r="AI177" s="85">
        <f t="shared" si="125"/>
        <v>0</v>
      </c>
      <c r="AJ177" s="75"/>
      <c r="AK177" s="75"/>
      <c r="AL177" s="75"/>
      <c r="AM177" s="75"/>
      <c r="AN177" s="75"/>
    </row>
    <row r="178" spans="1:40" x14ac:dyDescent="0.2">
      <c r="A178" s="33"/>
      <c r="B178" s="33"/>
      <c r="C178" s="33"/>
      <c r="D178" s="34"/>
      <c r="E178" s="33"/>
      <c r="F178" s="33"/>
      <c r="G178" s="78"/>
      <c r="H178" s="112"/>
      <c r="I178" s="133"/>
      <c r="J178" s="78"/>
      <c r="K178" s="78"/>
      <c r="L178" s="78"/>
      <c r="M178" s="78"/>
      <c r="N178" s="112"/>
      <c r="O178" s="113"/>
      <c r="P178" s="78"/>
      <c r="Q178" s="78"/>
      <c r="R178" s="112"/>
      <c r="S178" s="113"/>
      <c r="T178" s="78"/>
      <c r="U178" s="78"/>
      <c r="V178" s="78"/>
      <c r="W178" s="112"/>
      <c r="X178" s="113"/>
      <c r="Y178" s="78"/>
      <c r="Z178" s="78"/>
      <c r="AA178" s="78"/>
      <c r="AB178" s="78"/>
      <c r="AC178" s="112"/>
      <c r="AD178" s="113"/>
      <c r="AE178" s="78"/>
      <c r="AF178" s="78"/>
      <c r="AG178" s="78"/>
      <c r="AH178" s="78"/>
      <c r="AI178" s="78"/>
      <c r="AJ178" s="75"/>
      <c r="AK178" s="75"/>
      <c r="AL178" s="75"/>
      <c r="AM178" s="75"/>
      <c r="AN178" s="75"/>
    </row>
    <row r="179" spans="1:40" x14ac:dyDescent="0.2">
      <c r="A179" s="81" t="str">
        <f t="shared" ref="A179:A242" si="127">CONCATENATE(E179,D179)</f>
        <v>111AA140816</v>
      </c>
      <c r="B179" s="81" t="str">
        <f t="shared" ref="B179:B242" si="128">INDEX($AL$13:$AN$86,MATCH($E179,Area_Code,0),2)</f>
        <v>NE</v>
      </c>
      <c r="C179" s="81" t="str">
        <f t="shared" ref="C179:C242" si="129">VLOOKUP($E179,$AL$13:$AN$86,3,0)</f>
        <v>NEAS</v>
      </c>
      <c r="D179" s="70">
        <v>40816</v>
      </c>
      <c r="E179" s="95" t="s">
        <v>10</v>
      </c>
      <c r="F179" s="95" t="str">
        <f t="shared" ref="F179:F242" ca="1" si="130">OFFSET($AK$12,MATCH($E179,Area_Code,0),0)</f>
        <v>North East</v>
      </c>
      <c r="G179" s="96" t="s">
        <v>0</v>
      </c>
      <c r="H179" s="114">
        <v>555</v>
      </c>
      <c r="I179" s="134">
        <v>416</v>
      </c>
      <c r="J179" s="96">
        <v>96</v>
      </c>
      <c r="K179" s="96">
        <v>13</v>
      </c>
      <c r="L179" s="96" t="s">
        <v>0</v>
      </c>
      <c r="M179" s="96" t="s">
        <v>0</v>
      </c>
      <c r="N179" s="114">
        <v>8</v>
      </c>
      <c r="O179" s="115">
        <v>454</v>
      </c>
      <c r="P179" s="96">
        <v>48</v>
      </c>
      <c r="Q179" s="96">
        <v>11</v>
      </c>
      <c r="R179" s="114">
        <v>42</v>
      </c>
      <c r="S179" s="115">
        <v>158</v>
      </c>
      <c r="T179" s="96">
        <v>268</v>
      </c>
      <c r="U179" s="96">
        <v>69</v>
      </c>
      <c r="V179" s="96">
        <v>18</v>
      </c>
      <c r="W179" s="114">
        <v>42</v>
      </c>
      <c r="X179" s="115">
        <v>84</v>
      </c>
      <c r="Y179" s="96">
        <v>86</v>
      </c>
      <c r="Z179" s="96">
        <v>460</v>
      </c>
      <c r="AA179" s="96">
        <v>5</v>
      </c>
      <c r="AB179" s="96">
        <v>13</v>
      </c>
      <c r="AC179" s="114" t="s">
        <v>0</v>
      </c>
      <c r="AD179" s="115" t="s">
        <v>0</v>
      </c>
      <c r="AE179" s="96" t="s">
        <v>0</v>
      </c>
      <c r="AF179" s="96" t="s">
        <v>0</v>
      </c>
      <c r="AG179" s="96" t="s">
        <v>0</v>
      </c>
      <c r="AH179" s="96" t="s">
        <v>0</v>
      </c>
      <c r="AI179" s="96">
        <v>22</v>
      </c>
      <c r="AJ179" s="75"/>
      <c r="AK179" s="75"/>
      <c r="AL179" s="75"/>
      <c r="AM179" s="75"/>
      <c r="AN179" s="75"/>
    </row>
    <row r="180" spans="1:40" x14ac:dyDescent="0.2">
      <c r="A180" s="81" t="str">
        <f t="shared" si="127"/>
        <v>111AA240816</v>
      </c>
      <c r="B180" s="81" t="str">
        <f t="shared" si="128"/>
        <v>M</v>
      </c>
      <c r="C180" s="81" t="str">
        <f t="shared" si="129"/>
        <v>DHU</v>
      </c>
      <c r="D180" s="70">
        <v>40816</v>
      </c>
      <c r="E180" s="95" t="s">
        <v>25</v>
      </c>
      <c r="F180" s="95" t="str">
        <f t="shared" ca="1" si="130"/>
        <v>Lincolnshire</v>
      </c>
      <c r="G180" s="96" t="s">
        <v>0</v>
      </c>
      <c r="H180" s="114">
        <v>638</v>
      </c>
      <c r="I180" s="134">
        <v>483</v>
      </c>
      <c r="J180" s="96">
        <v>100</v>
      </c>
      <c r="K180" s="96">
        <v>18</v>
      </c>
      <c r="L180" s="96" t="s">
        <v>0</v>
      </c>
      <c r="M180" s="96" t="s">
        <v>0</v>
      </c>
      <c r="N180" s="114">
        <v>6</v>
      </c>
      <c r="O180" s="115">
        <v>529</v>
      </c>
      <c r="P180" s="96">
        <v>70</v>
      </c>
      <c r="Q180" s="96">
        <v>17</v>
      </c>
      <c r="R180" s="114">
        <v>22</v>
      </c>
      <c r="S180" s="115">
        <v>198</v>
      </c>
      <c r="T180" s="96">
        <v>305</v>
      </c>
      <c r="U180" s="96">
        <v>74</v>
      </c>
      <c r="V180" s="96">
        <v>27</v>
      </c>
      <c r="W180" s="114">
        <v>34</v>
      </c>
      <c r="X180" s="115">
        <v>122</v>
      </c>
      <c r="Y180" s="96">
        <v>145</v>
      </c>
      <c r="Z180" s="96">
        <v>434</v>
      </c>
      <c r="AA180" s="96">
        <v>25</v>
      </c>
      <c r="AB180" s="96">
        <v>16</v>
      </c>
      <c r="AC180" s="114" t="s">
        <v>0</v>
      </c>
      <c r="AD180" s="115" t="s">
        <v>0</v>
      </c>
      <c r="AE180" s="96" t="s">
        <v>0</v>
      </c>
      <c r="AF180" s="96" t="s">
        <v>0</v>
      </c>
      <c r="AG180" s="96" t="s">
        <v>0</v>
      </c>
      <c r="AH180" s="96" t="s">
        <v>0</v>
      </c>
      <c r="AI180" s="96">
        <v>31</v>
      </c>
      <c r="AJ180" s="75"/>
      <c r="AK180" s="75"/>
      <c r="AL180" s="75"/>
      <c r="AM180" s="75"/>
      <c r="AN180" s="75"/>
    </row>
    <row r="181" spans="1:40" x14ac:dyDescent="0.2">
      <c r="A181" s="81" t="str">
        <f t="shared" si="127"/>
        <v>111AA340816</v>
      </c>
      <c r="B181" s="81" t="str">
        <f t="shared" si="128"/>
        <v>E</v>
      </c>
      <c r="C181" s="81" t="str">
        <f t="shared" si="129"/>
        <v>SCAS</v>
      </c>
      <c r="D181" s="70">
        <v>40816</v>
      </c>
      <c r="E181" s="95" t="s">
        <v>312</v>
      </c>
      <c r="F181" s="95" t="str">
        <f t="shared" ca="1" si="130"/>
        <v>Luton</v>
      </c>
      <c r="G181" s="96" t="s">
        <v>0</v>
      </c>
      <c r="H181" s="114">
        <v>387</v>
      </c>
      <c r="I181" s="134">
        <v>250</v>
      </c>
      <c r="J181" s="96">
        <v>90</v>
      </c>
      <c r="K181" s="96">
        <v>19</v>
      </c>
      <c r="L181" s="96" t="s">
        <v>0</v>
      </c>
      <c r="M181" s="96" t="s">
        <v>0</v>
      </c>
      <c r="N181" s="114">
        <v>10</v>
      </c>
      <c r="O181" s="115">
        <v>295</v>
      </c>
      <c r="P181" s="96">
        <v>50</v>
      </c>
      <c r="Q181" s="96">
        <v>16</v>
      </c>
      <c r="R181" s="114">
        <v>26</v>
      </c>
      <c r="S181" s="115">
        <v>120</v>
      </c>
      <c r="T181" s="96">
        <v>189</v>
      </c>
      <c r="U181" s="96">
        <v>47</v>
      </c>
      <c r="V181" s="96">
        <v>11</v>
      </c>
      <c r="W181" s="114">
        <v>20</v>
      </c>
      <c r="X181" s="115">
        <v>60</v>
      </c>
      <c r="Y181" s="96">
        <v>76</v>
      </c>
      <c r="Z181" s="96">
        <v>336</v>
      </c>
      <c r="AA181" s="96">
        <v>7</v>
      </c>
      <c r="AB181" s="96">
        <v>2</v>
      </c>
      <c r="AC181" s="114" t="s">
        <v>0</v>
      </c>
      <c r="AD181" s="115" t="s">
        <v>0</v>
      </c>
      <c r="AE181" s="96" t="s">
        <v>0</v>
      </c>
      <c r="AF181" s="96" t="s">
        <v>0</v>
      </c>
      <c r="AG181" s="96" t="s">
        <v>0</v>
      </c>
      <c r="AH181" s="96" t="s">
        <v>0</v>
      </c>
      <c r="AI181" s="96">
        <v>18</v>
      </c>
      <c r="AJ181" s="75"/>
      <c r="AK181" s="75"/>
      <c r="AL181" s="75"/>
      <c r="AM181" s="75"/>
      <c r="AN181" s="75"/>
    </row>
    <row r="182" spans="1:40" x14ac:dyDescent="0.2">
      <c r="A182" s="81" t="str">
        <f t="shared" si="127"/>
        <v>111AA440816</v>
      </c>
      <c r="B182" s="81" t="str">
        <f t="shared" si="128"/>
        <v>M</v>
      </c>
      <c r="C182" s="81" t="str">
        <f t="shared" si="129"/>
        <v>DHU</v>
      </c>
      <c r="D182" s="70">
        <v>40816</v>
      </c>
      <c r="E182" s="95" t="s">
        <v>28</v>
      </c>
      <c r="F182" s="95" t="str">
        <f t="shared" ca="1" si="130"/>
        <v>Nottinghamshire</v>
      </c>
      <c r="G182" s="96" t="s">
        <v>0</v>
      </c>
      <c r="H182" s="114">
        <v>518</v>
      </c>
      <c r="I182" s="134">
        <v>348</v>
      </c>
      <c r="J182" s="96">
        <v>118</v>
      </c>
      <c r="K182" s="96">
        <v>22</v>
      </c>
      <c r="L182" s="96" t="s">
        <v>0</v>
      </c>
      <c r="M182" s="96" t="s">
        <v>0</v>
      </c>
      <c r="N182" s="114">
        <v>14</v>
      </c>
      <c r="O182" s="115">
        <v>416</v>
      </c>
      <c r="P182" s="96">
        <v>52</v>
      </c>
      <c r="Q182" s="96">
        <v>21</v>
      </c>
      <c r="R182" s="114">
        <v>29</v>
      </c>
      <c r="S182" s="115">
        <v>141</v>
      </c>
      <c r="T182" s="96">
        <v>269</v>
      </c>
      <c r="U182" s="96">
        <v>68</v>
      </c>
      <c r="V182" s="96">
        <v>14</v>
      </c>
      <c r="W182" s="114">
        <v>26</v>
      </c>
      <c r="X182" s="115">
        <v>100</v>
      </c>
      <c r="Y182" s="96">
        <v>73</v>
      </c>
      <c r="Z182" s="96">
        <v>395</v>
      </c>
      <c r="AA182" s="96">
        <v>9</v>
      </c>
      <c r="AB182" s="96">
        <v>6</v>
      </c>
      <c r="AC182" s="114" t="s">
        <v>0</v>
      </c>
      <c r="AD182" s="115" t="s">
        <v>0</v>
      </c>
      <c r="AE182" s="96" t="s">
        <v>0</v>
      </c>
      <c r="AF182" s="96" t="s">
        <v>0</v>
      </c>
      <c r="AG182" s="96" t="s">
        <v>0</v>
      </c>
      <c r="AH182" s="96" t="s">
        <v>0</v>
      </c>
      <c r="AI182" s="96">
        <v>16</v>
      </c>
      <c r="AJ182" s="75"/>
      <c r="AK182" s="75"/>
      <c r="AL182" s="75"/>
      <c r="AM182" s="75"/>
      <c r="AN182" s="75"/>
    </row>
    <row r="183" spans="1:40" x14ac:dyDescent="0.2">
      <c r="A183" s="81" t="str">
        <f t="shared" si="127"/>
        <v>111AA140999</v>
      </c>
      <c r="B183" s="81" t="str">
        <f t="shared" si="128"/>
        <v>NE</v>
      </c>
      <c r="C183" s="81" t="str">
        <f t="shared" si="129"/>
        <v>NEAS</v>
      </c>
      <c r="D183" s="70">
        <v>40999</v>
      </c>
      <c r="E183" s="95" t="s">
        <v>10</v>
      </c>
      <c r="F183" s="95" t="str">
        <f t="shared" ca="1" si="130"/>
        <v>North East</v>
      </c>
      <c r="G183" s="96" t="s">
        <v>0</v>
      </c>
      <c r="H183" s="114">
        <v>522</v>
      </c>
      <c r="I183" s="134">
        <v>374</v>
      </c>
      <c r="J183" s="96">
        <v>84</v>
      </c>
      <c r="K183" s="96">
        <v>18</v>
      </c>
      <c r="L183" s="96" t="s">
        <v>0</v>
      </c>
      <c r="M183" s="96" t="s">
        <v>0</v>
      </c>
      <c r="N183" s="114">
        <v>19</v>
      </c>
      <c r="O183" s="115">
        <v>430</v>
      </c>
      <c r="P183" s="96">
        <v>45</v>
      </c>
      <c r="Q183" s="96">
        <v>13</v>
      </c>
      <c r="R183" s="114">
        <v>34</v>
      </c>
      <c r="S183" s="115">
        <v>138</v>
      </c>
      <c r="T183" s="96">
        <v>275</v>
      </c>
      <c r="U183" s="96">
        <v>47</v>
      </c>
      <c r="V183" s="96">
        <v>19</v>
      </c>
      <c r="W183" s="114">
        <v>43</v>
      </c>
      <c r="X183" s="115">
        <v>83</v>
      </c>
      <c r="Y183" s="96">
        <v>82</v>
      </c>
      <c r="Z183" s="96">
        <v>356</v>
      </c>
      <c r="AA183" s="96">
        <v>14</v>
      </c>
      <c r="AB183" s="96">
        <v>8</v>
      </c>
      <c r="AC183" s="114" t="s">
        <v>0</v>
      </c>
      <c r="AD183" s="115" t="s">
        <v>0</v>
      </c>
      <c r="AE183" s="96" t="s">
        <v>0</v>
      </c>
      <c r="AF183" s="96" t="s">
        <v>0</v>
      </c>
      <c r="AG183" s="96" t="s">
        <v>0</v>
      </c>
      <c r="AH183" s="96" t="s">
        <v>0</v>
      </c>
      <c r="AI183" s="96">
        <v>27</v>
      </c>
      <c r="AJ183" s="75"/>
      <c r="AK183" s="75"/>
      <c r="AL183" s="75"/>
      <c r="AM183" s="75"/>
      <c r="AN183" s="75"/>
    </row>
    <row r="184" spans="1:40" x14ac:dyDescent="0.2">
      <c r="A184" s="81" t="str">
        <f t="shared" si="127"/>
        <v>111AA840999</v>
      </c>
      <c r="B184" s="81" t="str">
        <f t="shared" si="128"/>
        <v>NW</v>
      </c>
      <c r="C184" s="81" t="str">
        <f t="shared" si="129"/>
        <v>NHS Direct</v>
      </c>
      <c r="D184" s="70">
        <v>40999</v>
      </c>
      <c r="E184" s="95" t="s">
        <v>314</v>
      </c>
      <c r="F184" s="95" t="str">
        <f t="shared" ca="1" si="130"/>
        <v>Cumbria and Lancashire</v>
      </c>
      <c r="G184" s="96" t="s">
        <v>0</v>
      </c>
      <c r="H184" s="114">
        <v>222</v>
      </c>
      <c r="I184" s="134">
        <v>176</v>
      </c>
      <c r="J184" s="96">
        <v>28</v>
      </c>
      <c r="K184" s="96">
        <v>12</v>
      </c>
      <c r="L184" s="96" t="s">
        <v>0</v>
      </c>
      <c r="M184" s="96" t="s">
        <v>0</v>
      </c>
      <c r="N184" s="114">
        <v>0</v>
      </c>
      <c r="O184" s="115">
        <v>191</v>
      </c>
      <c r="P184" s="96">
        <v>20</v>
      </c>
      <c r="Q184" s="96">
        <v>1</v>
      </c>
      <c r="R184" s="114">
        <v>10</v>
      </c>
      <c r="S184" s="115">
        <v>59</v>
      </c>
      <c r="T184" s="96">
        <v>125</v>
      </c>
      <c r="U184" s="96">
        <v>30</v>
      </c>
      <c r="V184" s="96">
        <v>7</v>
      </c>
      <c r="W184" s="114">
        <v>1</v>
      </c>
      <c r="X184" s="115">
        <v>4</v>
      </c>
      <c r="Y184" s="96">
        <v>20</v>
      </c>
      <c r="Z184" s="96">
        <v>110</v>
      </c>
      <c r="AA184" s="96">
        <v>2</v>
      </c>
      <c r="AB184" s="96">
        <v>8</v>
      </c>
      <c r="AC184" s="114" t="s">
        <v>0</v>
      </c>
      <c r="AD184" s="115" t="s">
        <v>0</v>
      </c>
      <c r="AE184" s="96" t="s">
        <v>0</v>
      </c>
      <c r="AF184" s="96" t="s">
        <v>0</v>
      </c>
      <c r="AG184" s="96" t="s">
        <v>0</v>
      </c>
      <c r="AH184" s="96" t="s">
        <v>0</v>
      </c>
      <c r="AI184" s="96">
        <v>6</v>
      </c>
      <c r="AJ184" s="75"/>
      <c r="AK184" s="75"/>
      <c r="AL184" s="75"/>
      <c r="AM184" s="75"/>
      <c r="AN184" s="75"/>
    </row>
    <row r="185" spans="1:40" x14ac:dyDescent="0.2">
      <c r="A185" s="81" t="str">
        <f t="shared" si="127"/>
        <v>111AA640999</v>
      </c>
      <c r="B185" s="81" t="str">
        <f t="shared" si="128"/>
        <v>SE</v>
      </c>
      <c r="C185" s="81" t="str">
        <f t="shared" si="129"/>
        <v>IOW</v>
      </c>
      <c r="D185" s="70">
        <v>40999</v>
      </c>
      <c r="E185" s="95" t="s">
        <v>32</v>
      </c>
      <c r="F185" s="95" t="str">
        <f t="shared" ca="1" si="130"/>
        <v>Isle of Wight</v>
      </c>
      <c r="G185" s="96" t="s">
        <v>0</v>
      </c>
      <c r="H185" s="114">
        <v>60</v>
      </c>
      <c r="I185" s="134">
        <v>53</v>
      </c>
      <c r="J185" s="96">
        <v>5</v>
      </c>
      <c r="K185" s="96">
        <v>1</v>
      </c>
      <c r="L185" s="96" t="s">
        <v>0</v>
      </c>
      <c r="M185" s="96" t="s">
        <v>0</v>
      </c>
      <c r="N185" s="114">
        <v>1</v>
      </c>
      <c r="O185" s="115">
        <v>49</v>
      </c>
      <c r="P185" s="96">
        <v>3</v>
      </c>
      <c r="Q185" s="96">
        <v>1</v>
      </c>
      <c r="R185" s="114">
        <v>7</v>
      </c>
      <c r="S185" s="115">
        <v>14</v>
      </c>
      <c r="T185" s="96">
        <v>34</v>
      </c>
      <c r="U185" s="96">
        <v>5</v>
      </c>
      <c r="V185" s="96">
        <v>2</v>
      </c>
      <c r="W185" s="114">
        <v>5</v>
      </c>
      <c r="X185" s="115">
        <v>13</v>
      </c>
      <c r="Y185" s="96">
        <v>11</v>
      </c>
      <c r="Z185" s="96">
        <v>29</v>
      </c>
      <c r="AA185" s="96">
        <v>0</v>
      </c>
      <c r="AB185" s="96">
        <v>1</v>
      </c>
      <c r="AC185" s="114" t="s">
        <v>0</v>
      </c>
      <c r="AD185" s="115" t="s">
        <v>0</v>
      </c>
      <c r="AE185" s="96" t="s">
        <v>0</v>
      </c>
      <c r="AF185" s="96" t="s">
        <v>0</v>
      </c>
      <c r="AG185" s="96" t="s">
        <v>0</v>
      </c>
      <c r="AH185" s="96" t="s">
        <v>0</v>
      </c>
      <c r="AI185" s="96">
        <v>0</v>
      </c>
      <c r="AJ185" s="75"/>
      <c r="AK185" s="75"/>
      <c r="AL185" s="75"/>
      <c r="AM185" s="75"/>
      <c r="AN185" s="75"/>
    </row>
    <row r="186" spans="1:40" x14ac:dyDescent="0.2">
      <c r="A186" s="81" t="str">
        <f t="shared" si="127"/>
        <v>111AA240999</v>
      </c>
      <c r="B186" s="81" t="str">
        <f t="shared" si="128"/>
        <v>M</v>
      </c>
      <c r="C186" s="81" t="str">
        <f t="shared" si="129"/>
        <v>DHU</v>
      </c>
      <c r="D186" s="70">
        <v>40999</v>
      </c>
      <c r="E186" s="95" t="s">
        <v>25</v>
      </c>
      <c r="F186" s="95" t="str">
        <f t="shared" ca="1" si="130"/>
        <v>Lincolnshire</v>
      </c>
      <c r="G186" s="96" t="s">
        <v>0</v>
      </c>
      <c r="H186" s="114">
        <v>564</v>
      </c>
      <c r="I186" s="134">
        <v>428</v>
      </c>
      <c r="J186" s="96">
        <v>83</v>
      </c>
      <c r="K186" s="96">
        <v>22</v>
      </c>
      <c r="L186" s="96" t="s">
        <v>0</v>
      </c>
      <c r="M186" s="96" t="s">
        <v>0</v>
      </c>
      <c r="N186" s="114">
        <v>7</v>
      </c>
      <c r="O186" s="115">
        <v>464</v>
      </c>
      <c r="P186" s="96">
        <v>56</v>
      </c>
      <c r="Q186" s="96">
        <v>18</v>
      </c>
      <c r="R186" s="114">
        <v>26</v>
      </c>
      <c r="S186" s="115">
        <v>166</v>
      </c>
      <c r="T186" s="96">
        <v>269</v>
      </c>
      <c r="U186" s="96">
        <v>63</v>
      </c>
      <c r="V186" s="96">
        <v>28</v>
      </c>
      <c r="W186" s="114">
        <v>38</v>
      </c>
      <c r="X186" s="115">
        <v>117</v>
      </c>
      <c r="Y186" s="96">
        <v>135</v>
      </c>
      <c r="Z186" s="96">
        <v>329</v>
      </c>
      <c r="AA186" s="96">
        <v>27</v>
      </c>
      <c r="AB186" s="96">
        <v>12</v>
      </c>
      <c r="AC186" s="114" t="s">
        <v>0</v>
      </c>
      <c r="AD186" s="115" t="s">
        <v>0</v>
      </c>
      <c r="AE186" s="96" t="s">
        <v>0</v>
      </c>
      <c r="AF186" s="96" t="s">
        <v>0</v>
      </c>
      <c r="AG186" s="96" t="s">
        <v>0</v>
      </c>
      <c r="AH186" s="96" t="s">
        <v>0</v>
      </c>
      <c r="AI186" s="96">
        <v>24</v>
      </c>
      <c r="AJ186" s="75"/>
      <c r="AK186" s="75"/>
      <c r="AL186" s="75"/>
      <c r="AM186" s="75"/>
      <c r="AN186" s="75"/>
    </row>
    <row r="187" spans="1:40" x14ac:dyDescent="0.2">
      <c r="A187" s="81" t="str">
        <f t="shared" si="127"/>
        <v>111AA340999</v>
      </c>
      <c r="B187" s="81" t="str">
        <f t="shared" si="128"/>
        <v>E</v>
      </c>
      <c r="C187" s="81" t="str">
        <f t="shared" si="129"/>
        <v>SCAS</v>
      </c>
      <c r="D187" s="70">
        <v>40999</v>
      </c>
      <c r="E187" s="95" t="s">
        <v>312</v>
      </c>
      <c r="F187" s="95" t="str">
        <f t="shared" ca="1" si="130"/>
        <v>Luton</v>
      </c>
      <c r="G187" s="96" t="s">
        <v>0</v>
      </c>
      <c r="H187" s="114">
        <v>312</v>
      </c>
      <c r="I187" s="134">
        <v>197</v>
      </c>
      <c r="J187" s="96">
        <v>72</v>
      </c>
      <c r="K187" s="96">
        <v>19</v>
      </c>
      <c r="L187" s="96" t="s">
        <v>0</v>
      </c>
      <c r="M187" s="96" t="s">
        <v>0</v>
      </c>
      <c r="N187" s="114">
        <v>9</v>
      </c>
      <c r="O187" s="115">
        <v>244</v>
      </c>
      <c r="P187" s="96">
        <v>28</v>
      </c>
      <c r="Q187" s="96">
        <v>12</v>
      </c>
      <c r="R187" s="114">
        <v>18</v>
      </c>
      <c r="S187" s="115">
        <v>89</v>
      </c>
      <c r="T187" s="96">
        <v>161</v>
      </c>
      <c r="U187" s="96">
        <v>36</v>
      </c>
      <c r="V187" s="96">
        <v>8</v>
      </c>
      <c r="W187" s="114">
        <v>18</v>
      </c>
      <c r="X187" s="115">
        <v>58</v>
      </c>
      <c r="Y187" s="96">
        <v>77</v>
      </c>
      <c r="Z187" s="96">
        <v>195</v>
      </c>
      <c r="AA187" s="96">
        <v>5</v>
      </c>
      <c r="AB187" s="96">
        <v>8</v>
      </c>
      <c r="AC187" s="114" t="s">
        <v>0</v>
      </c>
      <c r="AD187" s="115" t="s">
        <v>0</v>
      </c>
      <c r="AE187" s="96" t="s">
        <v>0</v>
      </c>
      <c r="AF187" s="96" t="s">
        <v>0</v>
      </c>
      <c r="AG187" s="96" t="s">
        <v>0</v>
      </c>
      <c r="AH187" s="96" t="s">
        <v>0</v>
      </c>
      <c r="AI187" s="96">
        <v>15</v>
      </c>
      <c r="AJ187" s="75"/>
      <c r="AK187" s="75"/>
      <c r="AL187" s="75"/>
      <c r="AM187" s="75"/>
      <c r="AN187" s="75"/>
    </row>
    <row r="188" spans="1:40" x14ac:dyDescent="0.2">
      <c r="A188" s="81" t="str">
        <f t="shared" si="127"/>
        <v>111AA440999</v>
      </c>
      <c r="B188" s="81" t="str">
        <f t="shared" si="128"/>
        <v>M</v>
      </c>
      <c r="C188" s="81" t="str">
        <f t="shared" si="129"/>
        <v>DHU</v>
      </c>
      <c r="D188" s="70">
        <v>40999</v>
      </c>
      <c r="E188" s="95" t="s">
        <v>28</v>
      </c>
      <c r="F188" s="95" t="str">
        <f t="shared" ca="1" si="130"/>
        <v>Nottinghamshire</v>
      </c>
      <c r="G188" s="96" t="s">
        <v>0</v>
      </c>
      <c r="H188" s="114">
        <v>371</v>
      </c>
      <c r="I188" s="134">
        <v>251</v>
      </c>
      <c r="J188" s="96">
        <v>80</v>
      </c>
      <c r="K188" s="96">
        <v>14</v>
      </c>
      <c r="L188" s="96" t="s">
        <v>0</v>
      </c>
      <c r="M188" s="96" t="s">
        <v>0</v>
      </c>
      <c r="N188" s="114">
        <v>8</v>
      </c>
      <c r="O188" s="115">
        <v>296</v>
      </c>
      <c r="P188" s="96">
        <v>41</v>
      </c>
      <c r="Q188" s="96">
        <v>12</v>
      </c>
      <c r="R188" s="114">
        <v>22</v>
      </c>
      <c r="S188" s="115">
        <v>118</v>
      </c>
      <c r="T188" s="96">
        <v>178</v>
      </c>
      <c r="U188" s="96">
        <v>43</v>
      </c>
      <c r="V188" s="96">
        <v>16</v>
      </c>
      <c r="W188" s="114">
        <v>16</v>
      </c>
      <c r="X188" s="115">
        <v>72</v>
      </c>
      <c r="Y188" s="96">
        <v>56</v>
      </c>
      <c r="Z188" s="96">
        <v>235</v>
      </c>
      <c r="AA188" s="96">
        <v>11</v>
      </c>
      <c r="AB188" s="96">
        <v>7</v>
      </c>
      <c r="AC188" s="114" t="s">
        <v>0</v>
      </c>
      <c r="AD188" s="115" t="s">
        <v>0</v>
      </c>
      <c r="AE188" s="96" t="s">
        <v>0</v>
      </c>
      <c r="AF188" s="96" t="s">
        <v>0</v>
      </c>
      <c r="AG188" s="96" t="s">
        <v>0</v>
      </c>
      <c r="AH188" s="96" t="s">
        <v>0</v>
      </c>
      <c r="AI188" s="96">
        <v>13</v>
      </c>
      <c r="AJ188" s="75"/>
      <c r="AK188" s="75"/>
      <c r="AL188" s="75"/>
      <c r="AM188" s="75"/>
      <c r="AN188" s="75"/>
    </row>
    <row r="189" spans="1:40" x14ac:dyDescent="0.2">
      <c r="A189" s="81" t="str">
        <f t="shared" si="127"/>
        <v>111AA540999</v>
      </c>
      <c r="B189" s="81" t="str">
        <f t="shared" si="128"/>
        <v>M</v>
      </c>
      <c r="C189" s="81" t="str">
        <f t="shared" si="129"/>
        <v>DHU</v>
      </c>
      <c r="D189" s="70">
        <v>40999</v>
      </c>
      <c r="E189" s="95" t="s">
        <v>30</v>
      </c>
      <c r="F189" s="95" t="str">
        <f t="shared" ca="1" si="130"/>
        <v>Derbyshire</v>
      </c>
      <c r="G189" s="96" t="s">
        <v>0</v>
      </c>
      <c r="H189" s="114">
        <v>34</v>
      </c>
      <c r="I189" s="134">
        <v>19</v>
      </c>
      <c r="J189" s="96">
        <v>10</v>
      </c>
      <c r="K189" s="96">
        <v>1</v>
      </c>
      <c r="L189" s="96" t="s">
        <v>0</v>
      </c>
      <c r="M189" s="96" t="s">
        <v>0</v>
      </c>
      <c r="N189" s="114">
        <v>2</v>
      </c>
      <c r="O189" s="115">
        <v>28</v>
      </c>
      <c r="P189" s="96">
        <v>4</v>
      </c>
      <c r="Q189" s="96">
        <v>0</v>
      </c>
      <c r="R189" s="114">
        <v>2</v>
      </c>
      <c r="S189" s="115">
        <v>8</v>
      </c>
      <c r="T189" s="96">
        <v>16</v>
      </c>
      <c r="U189" s="96">
        <v>6</v>
      </c>
      <c r="V189" s="96">
        <v>1</v>
      </c>
      <c r="W189" s="114">
        <v>3</v>
      </c>
      <c r="X189" s="115">
        <v>2</v>
      </c>
      <c r="Y189" s="96">
        <v>8</v>
      </c>
      <c r="Z189" s="96">
        <v>9</v>
      </c>
      <c r="AA189" s="96">
        <v>10</v>
      </c>
      <c r="AB189" s="96">
        <v>3</v>
      </c>
      <c r="AC189" s="114" t="s">
        <v>0</v>
      </c>
      <c r="AD189" s="115" t="s">
        <v>0</v>
      </c>
      <c r="AE189" s="96" t="s">
        <v>0</v>
      </c>
      <c r="AF189" s="96" t="s">
        <v>0</v>
      </c>
      <c r="AG189" s="96" t="s">
        <v>0</v>
      </c>
      <c r="AH189" s="96" t="s">
        <v>0</v>
      </c>
      <c r="AI189" s="96">
        <v>2</v>
      </c>
      <c r="AJ189" s="75"/>
      <c r="AK189" s="75"/>
      <c r="AL189" s="75"/>
      <c r="AM189" s="75"/>
      <c r="AN189" s="75"/>
    </row>
    <row r="190" spans="1:40" x14ac:dyDescent="0.2">
      <c r="A190" s="81" t="str">
        <f t="shared" si="127"/>
        <v>111AA141182</v>
      </c>
      <c r="B190" s="81" t="str">
        <f t="shared" si="128"/>
        <v>NE</v>
      </c>
      <c r="C190" s="81" t="str">
        <f t="shared" si="129"/>
        <v>NEAS</v>
      </c>
      <c r="D190" s="70">
        <v>41182</v>
      </c>
      <c r="E190" s="95" t="s">
        <v>10</v>
      </c>
      <c r="F190" s="95" t="str">
        <f t="shared" ca="1" si="130"/>
        <v>North East</v>
      </c>
      <c r="G190" s="96" t="s">
        <v>0</v>
      </c>
      <c r="H190" s="114">
        <v>208</v>
      </c>
      <c r="I190" s="134">
        <v>178</v>
      </c>
      <c r="J190" s="96">
        <v>25</v>
      </c>
      <c r="K190" s="96">
        <v>1</v>
      </c>
      <c r="L190" s="96" t="s">
        <v>0</v>
      </c>
      <c r="M190" s="96" t="s">
        <v>0</v>
      </c>
      <c r="N190" s="114">
        <v>2</v>
      </c>
      <c r="O190" s="115">
        <v>0</v>
      </c>
      <c r="P190" s="96">
        <v>0</v>
      </c>
      <c r="Q190" s="96">
        <v>0</v>
      </c>
      <c r="R190" s="114">
        <v>0</v>
      </c>
      <c r="S190" s="115">
        <v>109</v>
      </c>
      <c r="T190" s="96">
        <v>34</v>
      </c>
      <c r="U190" s="96">
        <v>24</v>
      </c>
      <c r="V190" s="96">
        <v>5</v>
      </c>
      <c r="W190" s="114">
        <v>2</v>
      </c>
      <c r="X190" s="115">
        <v>15</v>
      </c>
      <c r="Y190" s="96">
        <v>64</v>
      </c>
      <c r="Z190" s="96">
        <v>71</v>
      </c>
      <c r="AA190" s="96">
        <v>24</v>
      </c>
      <c r="AB190" s="96">
        <v>0</v>
      </c>
      <c r="AC190" s="114" t="s">
        <v>0</v>
      </c>
      <c r="AD190" s="115" t="s">
        <v>0</v>
      </c>
      <c r="AE190" s="96" t="s">
        <v>0</v>
      </c>
      <c r="AF190" s="96" t="s">
        <v>0</v>
      </c>
      <c r="AG190" s="96" t="s">
        <v>0</v>
      </c>
      <c r="AH190" s="96" t="s">
        <v>0</v>
      </c>
      <c r="AI190" s="96">
        <v>2</v>
      </c>
      <c r="AJ190" s="75"/>
      <c r="AK190" s="75"/>
      <c r="AL190" s="75"/>
      <c r="AM190" s="75"/>
      <c r="AN190" s="75"/>
    </row>
    <row r="191" spans="1:40" x14ac:dyDescent="0.2">
      <c r="A191" s="81" t="str">
        <f t="shared" si="127"/>
        <v>111AA841182</v>
      </c>
      <c r="B191" s="81" t="str">
        <f t="shared" si="128"/>
        <v>NW</v>
      </c>
      <c r="C191" s="81" t="str">
        <f t="shared" si="129"/>
        <v>NHS Direct</v>
      </c>
      <c r="D191" s="70">
        <v>41182</v>
      </c>
      <c r="E191" s="95" t="s">
        <v>314</v>
      </c>
      <c r="F191" s="95" t="str">
        <f t="shared" ca="1" si="130"/>
        <v>Cumbria and Lancashire</v>
      </c>
      <c r="G191" s="96" t="s">
        <v>0</v>
      </c>
      <c r="H191" s="114">
        <v>338</v>
      </c>
      <c r="I191" s="134">
        <v>272</v>
      </c>
      <c r="J191" s="96">
        <v>41</v>
      </c>
      <c r="K191" s="96">
        <v>6</v>
      </c>
      <c r="L191" s="96" t="s">
        <v>0</v>
      </c>
      <c r="M191" s="96" t="s">
        <v>0</v>
      </c>
      <c r="N191" s="114">
        <v>5</v>
      </c>
      <c r="O191" s="115">
        <v>300</v>
      </c>
      <c r="P191" s="96">
        <v>26</v>
      </c>
      <c r="Q191" s="96">
        <v>4</v>
      </c>
      <c r="R191" s="114">
        <v>8</v>
      </c>
      <c r="S191" s="115">
        <v>110</v>
      </c>
      <c r="T191" s="96">
        <v>170</v>
      </c>
      <c r="U191" s="96">
        <v>41</v>
      </c>
      <c r="V191" s="96">
        <v>12</v>
      </c>
      <c r="W191" s="114">
        <v>5</v>
      </c>
      <c r="X191" s="115">
        <v>23</v>
      </c>
      <c r="Y191" s="96">
        <v>49</v>
      </c>
      <c r="Z191" s="96">
        <v>254</v>
      </c>
      <c r="AA191" s="96">
        <v>10</v>
      </c>
      <c r="AB191" s="96">
        <v>10</v>
      </c>
      <c r="AC191" s="114" t="s">
        <v>0</v>
      </c>
      <c r="AD191" s="115" t="s">
        <v>0</v>
      </c>
      <c r="AE191" s="96" t="s">
        <v>0</v>
      </c>
      <c r="AF191" s="96" t="s">
        <v>0</v>
      </c>
      <c r="AG191" s="96" t="s">
        <v>0</v>
      </c>
      <c r="AH191" s="96" t="s">
        <v>0</v>
      </c>
      <c r="AI191" s="96">
        <v>14</v>
      </c>
      <c r="AJ191" s="75"/>
      <c r="AK191" s="75"/>
      <c r="AL191" s="75"/>
      <c r="AM191" s="75"/>
      <c r="AN191" s="75"/>
    </row>
    <row r="192" spans="1:40" x14ac:dyDescent="0.2">
      <c r="A192" s="81" t="str">
        <f t="shared" si="127"/>
        <v>111AA641182</v>
      </c>
      <c r="B192" s="81" t="str">
        <f t="shared" si="128"/>
        <v>SE</v>
      </c>
      <c r="C192" s="81" t="str">
        <f t="shared" si="129"/>
        <v>IOW</v>
      </c>
      <c r="D192" s="70">
        <v>41182</v>
      </c>
      <c r="E192" s="95" t="s">
        <v>32</v>
      </c>
      <c r="F192" s="95" t="str">
        <f t="shared" ca="1" si="130"/>
        <v>Isle of Wight</v>
      </c>
      <c r="G192" s="96" t="s">
        <v>0</v>
      </c>
      <c r="H192" s="114">
        <v>62</v>
      </c>
      <c r="I192" s="134">
        <v>54</v>
      </c>
      <c r="J192" s="96">
        <v>4</v>
      </c>
      <c r="K192" s="96">
        <v>1</v>
      </c>
      <c r="L192" s="96" t="s">
        <v>0</v>
      </c>
      <c r="M192" s="96" t="s">
        <v>0</v>
      </c>
      <c r="N192" s="114">
        <v>1</v>
      </c>
      <c r="O192" s="115">
        <v>54</v>
      </c>
      <c r="P192" s="96">
        <v>2</v>
      </c>
      <c r="Q192" s="96">
        <v>0</v>
      </c>
      <c r="R192" s="114">
        <v>6</v>
      </c>
      <c r="S192" s="115">
        <v>19</v>
      </c>
      <c r="T192" s="96">
        <v>24</v>
      </c>
      <c r="U192" s="96">
        <v>8</v>
      </c>
      <c r="V192" s="96">
        <v>3</v>
      </c>
      <c r="W192" s="114">
        <v>8</v>
      </c>
      <c r="X192" s="115">
        <v>11</v>
      </c>
      <c r="Y192" s="96">
        <v>10</v>
      </c>
      <c r="Z192" s="96">
        <v>30</v>
      </c>
      <c r="AA192" s="96">
        <v>3</v>
      </c>
      <c r="AB192" s="96">
        <v>2</v>
      </c>
      <c r="AC192" s="114" t="s">
        <v>0</v>
      </c>
      <c r="AD192" s="115" t="s">
        <v>0</v>
      </c>
      <c r="AE192" s="96" t="s">
        <v>0</v>
      </c>
      <c r="AF192" s="96" t="s">
        <v>0</v>
      </c>
      <c r="AG192" s="96" t="s">
        <v>0</v>
      </c>
      <c r="AH192" s="96" t="s">
        <v>0</v>
      </c>
      <c r="AI192" s="96">
        <v>2</v>
      </c>
      <c r="AJ192" s="75"/>
      <c r="AK192" s="75"/>
      <c r="AL192" s="75"/>
      <c r="AM192" s="75"/>
      <c r="AN192" s="75"/>
    </row>
    <row r="193" spans="1:40" x14ac:dyDescent="0.2">
      <c r="A193" s="81" t="str">
        <f t="shared" si="127"/>
        <v>111AA241182</v>
      </c>
      <c r="B193" s="81" t="str">
        <f t="shared" si="128"/>
        <v>M</v>
      </c>
      <c r="C193" s="81" t="str">
        <f t="shared" si="129"/>
        <v>DHU</v>
      </c>
      <c r="D193" s="70">
        <v>41182</v>
      </c>
      <c r="E193" s="95" t="s">
        <v>25</v>
      </c>
      <c r="F193" s="95" t="str">
        <f t="shared" ca="1" si="130"/>
        <v>Lincolnshire</v>
      </c>
      <c r="G193" s="96" t="s">
        <v>0</v>
      </c>
      <c r="H193" s="114">
        <v>596</v>
      </c>
      <c r="I193" s="134">
        <v>507</v>
      </c>
      <c r="J193" s="96">
        <v>59</v>
      </c>
      <c r="K193" s="96">
        <v>7</v>
      </c>
      <c r="L193" s="96" t="s">
        <v>0</v>
      </c>
      <c r="M193" s="96" t="s">
        <v>0</v>
      </c>
      <c r="N193" s="114">
        <v>7</v>
      </c>
      <c r="O193" s="115">
        <v>538</v>
      </c>
      <c r="P193" s="96">
        <v>30</v>
      </c>
      <c r="Q193" s="96">
        <v>8</v>
      </c>
      <c r="R193" s="114">
        <v>20</v>
      </c>
      <c r="S193" s="115">
        <v>194</v>
      </c>
      <c r="T193" s="96">
        <v>282</v>
      </c>
      <c r="U193" s="96">
        <v>83</v>
      </c>
      <c r="V193" s="96">
        <v>22</v>
      </c>
      <c r="W193" s="114">
        <v>15</v>
      </c>
      <c r="X193" s="115">
        <v>49</v>
      </c>
      <c r="Y193" s="96">
        <v>144</v>
      </c>
      <c r="Z193" s="96">
        <v>374</v>
      </c>
      <c r="AA193" s="96">
        <v>19</v>
      </c>
      <c r="AB193" s="96">
        <v>20</v>
      </c>
      <c r="AC193" s="114" t="s">
        <v>0</v>
      </c>
      <c r="AD193" s="115" t="s">
        <v>0</v>
      </c>
      <c r="AE193" s="96" t="s">
        <v>0</v>
      </c>
      <c r="AF193" s="96" t="s">
        <v>0</v>
      </c>
      <c r="AG193" s="96" t="s">
        <v>0</v>
      </c>
      <c r="AH193" s="96" t="s">
        <v>0</v>
      </c>
      <c r="AI193" s="96">
        <v>16</v>
      </c>
      <c r="AJ193" s="75"/>
      <c r="AK193" s="75"/>
      <c r="AL193" s="75"/>
      <c r="AM193" s="75"/>
      <c r="AN193" s="75"/>
    </row>
    <row r="194" spans="1:40" x14ac:dyDescent="0.2">
      <c r="A194" s="81" t="str">
        <f t="shared" si="127"/>
        <v>111AA341182</v>
      </c>
      <c r="B194" s="81" t="str">
        <f t="shared" si="128"/>
        <v>E</v>
      </c>
      <c r="C194" s="81" t="str">
        <f t="shared" si="129"/>
        <v>SCAS</v>
      </c>
      <c r="D194" s="70">
        <v>41182</v>
      </c>
      <c r="E194" s="95" t="s">
        <v>312</v>
      </c>
      <c r="F194" s="95" t="str">
        <f t="shared" ca="1" si="130"/>
        <v>Luton</v>
      </c>
      <c r="G194" s="96" t="s">
        <v>0</v>
      </c>
      <c r="H194" s="114">
        <v>223</v>
      </c>
      <c r="I194" s="134">
        <v>171</v>
      </c>
      <c r="J194" s="96">
        <v>36</v>
      </c>
      <c r="K194" s="96">
        <v>7</v>
      </c>
      <c r="L194" s="96" t="s">
        <v>0</v>
      </c>
      <c r="M194" s="96" t="s">
        <v>0</v>
      </c>
      <c r="N194" s="114">
        <v>1</v>
      </c>
      <c r="O194" s="115">
        <v>199</v>
      </c>
      <c r="P194" s="96">
        <v>14</v>
      </c>
      <c r="Q194" s="96">
        <v>4</v>
      </c>
      <c r="R194" s="114">
        <v>6</v>
      </c>
      <c r="S194" s="115">
        <v>54</v>
      </c>
      <c r="T194" s="96">
        <v>120</v>
      </c>
      <c r="U194" s="96">
        <v>33</v>
      </c>
      <c r="V194" s="96">
        <v>10</v>
      </c>
      <c r="W194" s="114">
        <v>6</v>
      </c>
      <c r="X194" s="115">
        <v>36</v>
      </c>
      <c r="Y194" s="96">
        <v>37</v>
      </c>
      <c r="Z194" s="96">
        <v>149</v>
      </c>
      <c r="AA194" s="96">
        <v>3</v>
      </c>
      <c r="AB194" s="96">
        <v>8</v>
      </c>
      <c r="AC194" s="114" t="s">
        <v>0</v>
      </c>
      <c r="AD194" s="115" t="s">
        <v>0</v>
      </c>
      <c r="AE194" s="96" t="s">
        <v>0</v>
      </c>
      <c r="AF194" s="96" t="s">
        <v>0</v>
      </c>
      <c r="AG194" s="96" t="s">
        <v>0</v>
      </c>
      <c r="AH194" s="96" t="s">
        <v>0</v>
      </c>
      <c r="AI194" s="96">
        <v>8</v>
      </c>
      <c r="AJ194" s="75"/>
      <c r="AK194" s="75"/>
      <c r="AL194" s="75"/>
      <c r="AM194" s="75"/>
      <c r="AN194" s="75"/>
    </row>
    <row r="195" spans="1:40" x14ac:dyDescent="0.2">
      <c r="A195" s="81" t="str">
        <f t="shared" si="127"/>
        <v>111AA441182</v>
      </c>
      <c r="B195" s="81" t="str">
        <f t="shared" si="128"/>
        <v>M</v>
      </c>
      <c r="C195" s="81" t="str">
        <f t="shared" si="129"/>
        <v>DHU</v>
      </c>
      <c r="D195" s="70">
        <v>41182</v>
      </c>
      <c r="E195" s="95" t="s">
        <v>28</v>
      </c>
      <c r="F195" s="95" t="str">
        <f t="shared" ca="1" si="130"/>
        <v>Nottinghamshire</v>
      </c>
      <c r="G195" s="96" t="s">
        <v>0</v>
      </c>
      <c r="H195" s="114">
        <v>219</v>
      </c>
      <c r="I195" s="134">
        <v>164</v>
      </c>
      <c r="J195" s="96">
        <v>32</v>
      </c>
      <c r="K195" s="96">
        <v>5</v>
      </c>
      <c r="L195" s="96" t="s">
        <v>0</v>
      </c>
      <c r="M195" s="96" t="s">
        <v>0</v>
      </c>
      <c r="N195" s="114">
        <v>2</v>
      </c>
      <c r="O195" s="115">
        <v>187</v>
      </c>
      <c r="P195" s="96">
        <v>14</v>
      </c>
      <c r="Q195" s="96">
        <v>7</v>
      </c>
      <c r="R195" s="114">
        <v>11</v>
      </c>
      <c r="S195" s="115">
        <v>56</v>
      </c>
      <c r="T195" s="96">
        <v>107</v>
      </c>
      <c r="U195" s="96">
        <v>43</v>
      </c>
      <c r="V195" s="96">
        <v>4</v>
      </c>
      <c r="W195" s="114">
        <v>9</v>
      </c>
      <c r="X195" s="115">
        <v>36</v>
      </c>
      <c r="Y195" s="96">
        <v>31</v>
      </c>
      <c r="Z195" s="96">
        <v>155</v>
      </c>
      <c r="AA195" s="96">
        <v>9</v>
      </c>
      <c r="AB195" s="96">
        <v>7</v>
      </c>
      <c r="AC195" s="114" t="s">
        <v>0</v>
      </c>
      <c r="AD195" s="115" t="s">
        <v>0</v>
      </c>
      <c r="AE195" s="96" t="s">
        <v>0</v>
      </c>
      <c r="AF195" s="96" t="s">
        <v>0</v>
      </c>
      <c r="AG195" s="96" t="s">
        <v>0</v>
      </c>
      <c r="AH195" s="96" t="s">
        <v>0</v>
      </c>
      <c r="AI195" s="96">
        <v>16</v>
      </c>
      <c r="AJ195" s="75"/>
      <c r="AK195" s="75"/>
      <c r="AL195" s="75"/>
      <c r="AM195" s="75"/>
      <c r="AN195" s="75"/>
    </row>
    <row r="196" spans="1:40" x14ac:dyDescent="0.2">
      <c r="A196" s="81" t="str">
        <f t="shared" si="127"/>
        <v>111AA541182</v>
      </c>
      <c r="B196" s="81" t="str">
        <f t="shared" si="128"/>
        <v>M</v>
      </c>
      <c r="C196" s="81" t="str">
        <f t="shared" si="129"/>
        <v>DHU</v>
      </c>
      <c r="D196" s="70">
        <v>41182</v>
      </c>
      <c r="E196" s="95" t="s">
        <v>30</v>
      </c>
      <c r="F196" s="95" t="str">
        <f t="shared" ca="1" si="130"/>
        <v>Derbyshire</v>
      </c>
      <c r="G196" s="96" t="s">
        <v>0</v>
      </c>
      <c r="H196" s="114">
        <v>107</v>
      </c>
      <c r="I196" s="134">
        <v>55</v>
      </c>
      <c r="J196" s="96">
        <v>29</v>
      </c>
      <c r="K196" s="96">
        <v>8</v>
      </c>
      <c r="L196" s="96" t="s">
        <v>0</v>
      </c>
      <c r="M196" s="96" t="s">
        <v>0</v>
      </c>
      <c r="N196" s="114">
        <v>0</v>
      </c>
      <c r="O196" s="115">
        <v>96</v>
      </c>
      <c r="P196" s="96">
        <v>8</v>
      </c>
      <c r="Q196" s="96">
        <v>2</v>
      </c>
      <c r="R196" s="114">
        <v>1</v>
      </c>
      <c r="S196" s="115">
        <v>33</v>
      </c>
      <c r="T196" s="96">
        <v>48</v>
      </c>
      <c r="U196" s="96">
        <v>14</v>
      </c>
      <c r="V196" s="96">
        <v>9</v>
      </c>
      <c r="W196" s="114">
        <v>3</v>
      </c>
      <c r="X196" s="115">
        <v>14</v>
      </c>
      <c r="Y196" s="96">
        <v>23</v>
      </c>
      <c r="Z196" s="96">
        <v>33</v>
      </c>
      <c r="AA196" s="96">
        <v>33</v>
      </c>
      <c r="AB196" s="96">
        <v>0</v>
      </c>
      <c r="AC196" s="114" t="s">
        <v>0</v>
      </c>
      <c r="AD196" s="115" t="s">
        <v>0</v>
      </c>
      <c r="AE196" s="96" t="s">
        <v>0</v>
      </c>
      <c r="AF196" s="96" t="s">
        <v>0</v>
      </c>
      <c r="AG196" s="96" t="s">
        <v>0</v>
      </c>
      <c r="AH196" s="96" t="s">
        <v>0</v>
      </c>
      <c r="AI196" s="96">
        <v>15</v>
      </c>
      <c r="AJ196" s="75"/>
      <c r="AK196" s="75"/>
      <c r="AL196" s="75"/>
      <c r="AM196" s="75"/>
      <c r="AN196" s="75"/>
    </row>
    <row r="197" spans="1:40" x14ac:dyDescent="0.2">
      <c r="A197" s="81" t="str">
        <f t="shared" si="127"/>
        <v>111AA141364</v>
      </c>
      <c r="B197" s="81" t="str">
        <f t="shared" si="128"/>
        <v>NE</v>
      </c>
      <c r="C197" s="81" t="str">
        <f t="shared" si="129"/>
        <v>NEAS</v>
      </c>
      <c r="D197" s="70">
        <v>41364</v>
      </c>
      <c r="E197" s="95" t="s">
        <v>10</v>
      </c>
      <c r="F197" s="95" t="str">
        <f t="shared" ca="1" si="130"/>
        <v>North East</v>
      </c>
      <c r="G197" s="96" t="s">
        <v>0</v>
      </c>
      <c r="H197" s="114">
        <v>209</v>
      </c>
      <c r="I197" s="134">
        <v>166</v>
      </c>
      <c r="J197" s="96">
        <v>27</v>
      </c>
      <c r="K197" s="96">
        <v>6</v>
      </c>
      <c r="L197" s="96" t="s">
        <v>0</v>
      </c>
      <c r="M197" s="96" t="s">
        <v>0</v>
      </c>
      <c r="N197" s="114">
        <v>0</v>
      </c>
      <c r="O197" s="115">
        <v>0</v>
      </c>
      <c r="P197" s="96">
        <v>0</v>
      </c>
      <c r="Q197" s="96">
        <v>0</v>
      </c>
      <c r="R197" s="114">
        <v>0</v>
      </c>
      <c r="S197" s="115">
        <v>91</v>
      </c>
      <c r="T197" s="96">
        <v>68</v>
      </c>
      <c r="U197" s="96">
        <v>36</v>
      </c>
      <c r="V197" s="96">
        <v>10</v>
      </c>
      <c r="W197" s="114">
        <v>3</v>
      </c>
      <c r="X197" s="115">
        <v>22</v>
      </c>
      <c r="Y197" s="96">
        <v>63</v>
      </c>
      <c r="Z197" s="96">
        <v>97</v>
      </c>
      <c r="AA197" s="96">
        <v>27</v>
      </c>
      <c r="AB197" s="96">
        <v>0</v>
      </c>
      <c r="AC197" s="114" t="s">
        <v>0</v>
      </c>
      <c r="AD197" s="115" t="s">
        <v>0</v>
      </c>
      <c r="AE197" s="96" t="s">
        <v>0</v>
      </c>
      <c r="AF197" s="96" t="s">
        <v>0</v>
      </c>
      <c r="AG197" s="96" t="s">
        <v>0</v>
      </c>
      <c r="AH197" s="96" t="s">
        <v>0</v>
      </c>
      <c r="AI197" s="96">
        <v>10</v>
      </c>
      <c r="AJ197" s="75"/>
      <c r="AK197" s="75"/>
      <c r="AL197" s="75"/>
      <c r="AM197" s="75"/>
      <c r="AN197" s="75"/>
    </row>
    <row r="198" spans="1:40" x14ac:dyDescent="0.2">
      <c r="A198" s="81" t="str">
        <f t="shared" si="127"/>
        <v>111AA841364</v>
      </c>
      <c r="B198" s="81" t="str">
        <f t="shared" si="128"/>
        <v>NW</v>
      </c>
      <c r="C198" s="81" t="str">
        <f t="shared" si="129"/>
        <v>NHS Direct</v>
      </c>
      <c r="D198" s="70">
        <v>41364</v>
      </c>
      <c r="E198" s="95" t="s">
        <v>314</v>
      </c>
      <c r="F198" s="95" t="str">
        <f t="shared" ca="1" si="130"/>
        <v>Cumbria and Lancashire</v>
      </c>
      <c r="G198" s="96" t="s">
        <v>0</v>
      </c>
      <c r="H198" s="114">
        <v>140</v>
      </c>
      <c r="I198" s="134">
        <v>112</v>
      </c>
      <c r="J198" s="96">
        <v>20</v>
      </c>
      <c r="K198" s="96">
        <v>6</v>
      </c>
      <c r="L198" s="96" t="s">
        <v>0</v>
      </c>
      <c r="M198" s="96" t="s">
        <v>0</v>
      </c>
      <c r="N198" s="114">
        <v>0</v>
      </c>
      <c r="O198" s="115">
        <v>128</v>
      </c>
      <c r="P198" s="96">
        <v>8</v>
      </c>
      <c r="Q198" s="96">
        <v>1</v>
      </c>
      <c r="R198" s="114">
        <v>3</v>
      </c>
      <c r="S198" s="115">
        <v>37</v>
      </c>
      <c r="T198" s="96">
        <v>77</v>
      </c>
      <c r="U198" s="96">
        <v>15</v>
      </c>
      <c r="V198" s="96">
        <v>8</v>
      </c>
      <c r="W198" s="114">
        <v>3</v>
      </c>
      <c r="X198" s="115">
        <v>15</v>
      </c>
      <c r="Y198" s="96">
        <v>15</v>
      </c>
      <c r="Z198" s="96">
        <v>98</v>
      </c>
      <c r="AA198" s="96">
        <v>1</v>
      </c>
      <c r="AB198" s="96">
        <v>7</v>
      </c>
      <c r="AC198" s="114" t="s">
        <v>0</v>
      </c>
      <c r="AD198" s="115" t="s">
        <v>0</v>
      </c>
      <c r="AE198" s="96" t="s">
        <v>0</v>
      </c>
      <c r="AF198" s="96" t="s">
        <v>0</v>
      </c>
      <c r="AG198" s="96" t="s">
        <v>0</v>
      </c>
      <c r="AH198" s="96" t="s">
        <v>0</v>
      </c>
      <c r="AI198" s="96">
        <v>2</v>
      </c>
      <c r="AJ198" s="75"/>
      <c r="AK198" s="75"/>
      <c r="AL198" s="75"/>
      <c r="AM198" s="75"/>
      <c r="AN198" s="75"/>
    </row>
    <row r="199" spans="1:40" x14ac:dyDescent="0.2">
      <c r="A199" s="81" t="str">
        <f t="shared" si="127"/>
        <v>111AA641364</v>
      </c>
      <c r="B199" s="81" t="str">
        <f t="shared" si="128"/>
        <v>SE</v>
      </c>
      <c r="C199" s="81" t="str">
        <f t="shared" si="129"/>
        <v>IOW</v>
      </c>
      <c r="D199" s="70">
        <v>41364</v>
      </c>
      <c r="E199" s="95" t="s">
        <v>32</v>
      </c>
      <c r="F199" s="95" t="str">
        <f t="shared" ca="1" si="130"/>
        <v>Isle of Wight</v>
      </c>
      <c r="G199" s="96" t="s">
        <v>0</v>
      </c>
      <c r="H199" s="114">
        <v>60</v>
      </c>
      <c r="I199" s="134">
        <v>51</v>
      </c>
      <c r="J199" s="96">
        <v>5</v>
      </c>
      <c r="K199" s="96">
        <v>2</v>
      </c>
      <c r="L199" s="96" t="s">
        <v>0</v>
      </c>
      <c r="M199" s="96" t="s">
        <v>0</v>
      </c>
      <c r="N199" s="114">
        <v>0</v>
      </c>
      <c r="O199" s="115">
        <v>53</v>
      </c>
      <c r="P199" s="96">
        <v>3</v>
      </c>
      <c r="Q199" s="96">
        <v>2</v>
      </c>
      <c r="R199" s="114">
        <v>2</v>
      </c>
      <c r="S199" s="115">
        <v>9</v>
      </c>
      <c r="T199" s="96">
        <v>36</v>
      </c>
      <c r="U199" s="96">
        <v>7</v>
      </c>
      <c r="V199" s="96">
        <v>4</v>
      </c>
      <c r="W199" s="114">
        <v>4</v>
      </c>
      <c r="X199" s="115">
        <v>13</v>
      </c>
      <c r="Y199" s="96">
        <v>10</v>
      </c>
      <c r="Z199" s="96">
        <v>31</v>
      </c>
      <c r="AA199" s="96">
        <v>3</v>
      </c>
      <c r="AB199" s="96">
        <v>0</v>
      </c>
      <c r="AC199" s="114" t="s">
        <v>0</v>
      </c>
      <c r="AD199" s="115" t="s">
        <v>0</v>
      </c>
      <c r="AE199" s="96" t="s">
        <v>0</v>
      </c>
      <c r="AF199" s="96" t="s">
        <v>0</v>
      </c>
      <c r="AG199" s="96" t="s">
        <v>0</v>
      </c>
      <c r="AH199" s="96" t="s">
        <v>0</v>
      </c>
      <c r="AI199" s="96">
        <v>2</v>
      </c>
      <c r="AJ199" s="75"/>
      <c r="AK199" s="75"/>
      <c r="AL199" s="75"/>
      <c r="AM199" s="75"/>
      <c r="AN199" s="75"/>
    </row>
    <row r="200" spans="1:40" x14ac:dyDescent="0.2">
      <c r="A200" s="81" t="str">
        <f t="shared" si="127"/>
        <v>111AA241364</v>
      </c>
      <c r="B200" s="81" t="str">
        <f t="shared" si="128"/>
        <v>M</v>
      </c>
      <c r="C200" s="81" t="str">
        <f t="shared" si="129"/>
        <v>DHU</v>
      </c>
      <c r="D200" s="70">
        <v>41364</v>
      </c>
      <c r="E200" s="95" t="s">
        <v>25</v>
      </c>
      <c r="F200" s="95" t="str">
        <f t="shared" ca="1" si="130"/>
        <v>Lincolnshire</v>
      </c>
      <c r="G200" s="96" t="s">
        <v>0</v>
      </c>
      <c r="H200" s="114">
        <v>251</v>
      </c>
      <c r="I200" s="134">
        <v>203</v>
      </c>
      <c r="J200" s="96">
        <v>33</v>
      </c>
      <c r="K200" s="96">
        <v>5</v>
      </c>
      <c r="L200" s="96" t="s">
        <v>0</v>
      </c>
      <c r="M200" s="96" t="s">
        <v>0</v>
      </c>
      <c r="N200" s="114">
        <v>1</v>
      </c>
      <c r="O200" s="115">
        <v>224</v>
      </c>
      <c r="P200" s="96">
        <v>11</v>
      </c>
      <c r="Q200" s="96">
        <v>7</v>
      </c>
      <c r="R200" s="114">
        <v>9</v>
      </c>
      <c r="S200" s="115">
        <v>77</v>
      </c>
      <c r="T200" s="96">
        <v>126</v>
      </c>
      <c r="U200" s="96">
        <v>36</v>
      </c>
      <c r="V200" s="96">
        <v>11</v>
      </c>
      <c r="W200" s="114">
        <v>1</v>
      </c>
      <c r="X200" s="115">
        <v>23</v>
      </c>
      <c r="Y200" s="96">
        <v>54</v>
      </c>
      <c r="Z200" s="96">
        <v>167</v>
      </c>
      <c r="AA200" s="96">
        <v>5</v>
      </c>
      <c r="AB200" s="96">
        <v>14</v>
      </c>
      <c r="AC200" s="114" t="s">
        <v>0</v>
      </c>
      <c r="AD200" s="115" t="s">
        <v>0</v>
      </c>
      <c r="AE200" s="96" t="s">
        <v>0</v>
      </c>
      <c r="AF200" s="96" t="s">
        <v>0</v>
      </c>
      <c r="AG200" s="96" t="s">
        <v>0</v>
      </c>
      <c r="AH200" s="96" t="s">
        <v>0</v>
      </c>
      <c r="AI200" s="96">
        <v>9</v>
      </c>
      <c r="AJ200" s="75"/>
      <c r="AK200" s="75"/>
      <c r="AL200" s="75"/>
      <c r="AM200" s="75"/>
      <c r="AN200" s="75"/>
    </row>
    <row r="201" spans="1:40" x14ac:dyDescent="0.2">
      <c r="A201" s="81" t="str">
        <f t="shared" si="127"/>
        <v>111AA341364</v>
      </c>
      <c r="B201" s="81" t="str">
        <f t="shared" si="128"/>
        <v>E</v>
      </c>
      <c r="C201" s="81" t="str">
        <f t="shared" si="129"/>
        <v>SCAS</v>
      </c>
      <c r="D201" s="70">
        <v>41364</v>
      </c>
      <c r="E201" s="95" t="s">
        <v>312</v>
      </c>
      <c r="F201" s="95" t="str">
        <f t="shared" ca="1" si="130"/>
        <v>Luton</v>
      </c>
      <c r="G201" s="96" t="s">
        <v>0</v>
      </c>
      <c r="H201" s="114">
        <v>47</v>
      </c>
      <c r="I201" s="134">
        <v>35</v>
      </c>
      <c r="J201" s="96">
        <v>2</v>
      </c>
      <c r="K201" s="96">
        <v>3</v>
      </c>
      <c r="L201" s="96" t="s">
        <v>0</v>
      </c>
      <c r="M201" s="96" t="s">
        <v>0</v>
      </c>
      <c r="N201" s="114">
        <v>1</v>
      </c>
      <c r="O201" s="115">
        <v>37</v>
      </c>
      <c r="P201" s="96">
        <v>2</v>
      </c>
      <c r="Q201" s="96">
        <v>3</v>
      </c>
      <c r="R201" s="114">
        <v>5</v>
      </c>
      <c r="S201" s="115">
        <v>18</v>
      </c>
      <c r="T201" s="96">
        <v>23</v>
      </c>
      <c r="U201" s="96">
        <v>4</v>
      </c>
      <c r="V201" s="96">
        <v>2</v>
      </c>
      <c r="W201" s="114">
        <v>0</v>
      </c>
      <c r="X201" s="115">
        <v>6</v>
      </c>
      <c r="Y201" s="96">
        <v>7</v>
      </c>
      <c r="Z201" s="96">
        <v>36</v>
      </c>
      <c r="AA201" s="96">
        <v>0</v>
      </c>
      <c r="AB201" s="96">
        <v>1</v>
      </c>
      <c r="AC201" s="114" t="s">
        <v>0</v>
      </c>
      <c r="AD201" s="115" t="s">
        <v>0</v>
      </c>
      <c r="AE201" s="96" t="s">
        <v>0</v>
      </c>
      <c r="AF201" s="96" t="s">
        <v>0</v>
      </c>
      <c r="AG201" s="96" t="s">
        <v>0</v>
      </c>
      <c r="AH201" s="96" t="s">
        <v>0</v>
      </c>
      <c r="AI201" s="96">
        <v>6</v>
      </c>
      <c r="AJ201" s="75"/>
      <c r="AK201" s="75"/>
      <c r="AL201" s="75"/>
      <c r="AM201" s="75"/>
      <c r="AN201" s="75"/>
    </row>
    <row r="202" spans="1:40" x14ac:dyDescent="0.2">
      <c r="A202" s="81" t="str">
        <f t="shared" si="127"/>
        <v>111AA441364</v>
      </c>
      <c r="B202" s="81" t="str">
        <f t="shared" si="128"/>
        <v>M</v>
      </c>
      <c r="C202" s="81" t="str">
        <f t="shared" si="129"/>
        <v>DHU</v>
      </c>
      <c r="D202" s="70">
        <v>41364</v>
      </c>
      <c r="E202" s="95" t="s">
        <v>28</v>
      </c>
      <c r="F202" s="95" t="str">
        <f t="shared" ca="1" si="130"/>
        <v>Nottinghamshire</v>
      </c>
      <c r="G202" s="96" t="s">
        <v>0</v>
      </c>
      <c r="H202" s="114">
        <v>45</v>
      </c>
      <c r="I202" s="134">
        <v>35</v>
      </c>
      <c r="J202" s="96">
        <v>7</v>
      </c>
      <c r="K202" s="96">
        <v>2</v>
      </c>
      <c r="L202" s="96" t="s">
        <v>0</v>
      </c>
      <c r="M202" s="96" t="s">
        <v>0</v>
      </c>
      <c r="N202" s="114">
        <v>1</v>
      </c>
      <c r="O202" s="115">
        <v>39</v>
      </c>
      <c r="P202" s="96">
        <v>2</v>
      </c>
      <c r="Q202" s="96">
        <v>2</v>
      </c>
      <c r="R202" s="114">
        <v>2</v>
      </c>
      <c r="S202" s="115">
        <v>12</v>
      </c>
      <c r="T202" s="96">
        <v>24</v>
      </c>
      <c r="U202" s="96">
        <v>5</v>
      </c>
      <c r="V202" s="96">
        <v>3</v>
      </c>
      <c r="W202" s="114">
        <v>1</v>
      </c>
      <c r="X202" s="115">
        <v>5</v>
      </c>
      <c r="Y202" s="96">
        <v>3</v>
      </c>
      <c r="Z202" s="96">
        <v>39</v>
      </c>
      <c r="AA202" s="96">
        <v>0</v>
      </c>
      <c r="AB202" s="96">
        <v>2</v>
      </c>
      <c r="AC202" s="114" t="s">
        <v>0</v>
      </c>
      <c r="AD202" s="115" t="s">
        <v>0</v>
      </c>
      <c r="AE202" s="96" t="s">
        <v>0</v>
      </c>
      <c r="AF202" s="96" t="s">
        <v>0</v>
      </c>
      <c r="AG202" s="96" t="s">
        <v>0</v>
      </c>
      <c r="AH202" s="96" t="s">
        <v>0</v>
      </c>
      <c r="AI202" s="96">
        <v>0</v>
      </c>
      <c r="AJ202" s="75"/>
      <c r="AK202" s="75"/>
      <c r="AL202" s="75"/>
      <c r="AM202" s="75"/>
      <c r="AN202" s="75"/>
    </row>
    <row r="203" spans="1:40" x14ac:dyDescent="0.2">
      <c r="A203" s="81" t="str">
        <f t="shared" si="127"/>
        <v>111AA541364</v>
      </c>
      <c r="B203" s="81" t="str">
        <f t="shared" si="128"/>
        <v>M</v>
      </c>
      <c r="C203" s="81" t="str">
        <f t="shared" si="129"/>
        <v>DHU</v>
      </c>
      <c r="D203" s="70">
        <v>41364</v>
      </c>
      <c r="E203" s="95" t="s">
        <v>30</v>
      </c>
      <c r="F203" s="95" t="str">
        <f t="shared" ca="1" si="130"/>
        <v>Derbyshire</v>
      </c>
      <c r="G203" s="96" t="s">
        <v>0</v>
      </c>
      <c r="H203" s="114">
        <v>206</v>
      </c>
      <c r="I203" s="134">
        <v>104</v>
      </c>
      <c r="J203" s="96">
        <v>65</v>
      </c>
      <c r="K203" s="96">
        <v>7</v>
      </c>
      <c r="L203" s="96" t="s">
        <v>0</v>
      </c>
      <c r="M203" s="96" t="s">
        <v>0</v>
      </c>
      <c r="N203" s="114">
        <v>3</v>
      </c>
      <c r="O203" s="115">
        <v>184</v>
      </c>
      <c r="P203" s="96">
        <v>17</v>
      </c>
      <c r="Q203" s="96">
        <v>3</v>
      </c>
      <c r="R203" s="114">
        <v>2</v>
      </c>
      <c r="S203" s="115">
        <v>46</v>
      </c>
      <c r="T203" s="96">
        <v>107</v>
      </c>
      <c r="U203" s="96">
        <v>38</v>
      </c>
      <c r="V203" s="96">
        <v>9</v>
      </c>
      <c r="W203" s="114">
        <v>6</v>
      </c>
      <c r="X203" s="115">
        <v>37</v>
      </c>
      <c r="Y203" s="96">
        <v>32</v>
      </c>
      <c r="Z203" s="96">
        <v>55</v>
      </c>
      <c r="AA203" s="96">
        <v>58</v>
      </c>
      <c r="AB203" s="96">
        <v>6</v>
      </c>
      <c r="AC203" s="114" t="s">
        <v>0</v>
      </c>
      <c r="AD203" s="115" t="s">
        <v>0</v>
      </c>
      <c r="AE203" s="96" t="s">
        <v>0</v>
      </c>
      <c r="AF203" s="96" t="s">
        <v>0</v>
      </c>
      <c r="AG203" s="96" t="s">
        <v>0</v>
      </c>
      <c r="AH203" s="96" t="s">
        <v>0</v>
      </c>
      <c r="AI203" s="96">
        <v>27</v>
      </c>
      <c r="AJ203" s="75"/>
      <c r="AK203" s="75"/>
      <c r="AL203" s="75"/>
      <c r="AM203" s="75"/>
      <c r="AN203" s="75"/>
    </row>
    <row r="204" spans="1:40" x14ac:dyDescent="0.2">
      <c r="A204" s="81" t="str">
        <f t="shared" si="127"/>
        <v>111AB241364</v>
      </c>
      <c r="B204" s="81" t="str">
        <f t="shared" si="128"/>
        <v>E</v>
      </c>
      <c r="C204" s="81" t="str">
        <f t="shared" si="129"/>
        <v>HUC</v>
      </c>
      <c r="D204" s="70">
        <v>41364</v>
      </c>
      <c r="E204" s="95" t="s">
        <v>43</v>
      </c>
      <c r="F204" s="95" t="str">
        <f t="shared" ca="1" si="130"/>
        <v>Hertfordshire</v>
      </c>
      <c r="G204" s="96" t="s">
        <v>0</v>
      </c>
      <c r="H204" s="114">
        <v>650</v>
      </c>
      <c r="I204" s="134">
        <v>465</v>
      </c>
      <c r="J204" s="96">
        <v>126</v>
      </c>
      <c r="K204" s="96">
        <v>20</v>
      </c>
      <c r="L204" s="96" t="s">
        <v>0</v>
      </c>
      <c r="M204" s="96" t="s">
        <v>0</v>
      </c>
      <c r="N204" s="114">
        <v>12</v>
      </c>
      <c r="O204" s="115">
        <v>566</v>
      </c>
      <c r="P204" s="96">
        <v>60</v>
      </c>
      <c r="Q204" s="96">
        <v>14</v>
      </c>
      <c r="R204" s="114">
        <v>10</v>
      </c>
      <c r="S204" s="115">
        <v>173</v>
      </c>
      <c r="T204" s="96">
        <v>359</v>
      </c>
      <c r="U204" s="96">
        <v>80</v>
      </c>
      <c r="V204" s="96">
        <v>22</v>
      </c>
      <c r="W204" s="114">
        <v>16</v>
      </c>
      <c r="X204" s="115">
        <v>78</v>
      </c>
      <c r="Y204" s="96">
        <v>181</v>
      </c>
      <c r="Z204" s="96">
        <v>242</v>
      </c>
      <c r="AA204" s="96">
        <v>33</v>
      </c>
      <c r="AB204" s="96">
        <v>40</v>
      </c>
      <c r="AC204" s="114" t="s">
        <v>0</v>
      </c>
      <c r="AD204" s="115" t="s">
        <v>0</v>
      </c>
      <c r="AE204" s="96" t="s">
        <v>0</v>
      </c>
      <c r="AF204" s="96" t="s">
        <v>0</v>
      </c>
      <c r="AG204" s="96" t="s">
        <v>0</v>
      </c>
      <c r="AH204" s="96" t="s">
        <v>0</v>
      </c>
      <c r="AI204" s="96">
        <v>27</v>
      </c>
      <c r="AJ204" s="75"/>
      <c r="AK204" s="75"/>
      <c r="AL204" s="75"/>
      <c r="AM204" s="75"/>
      <c r="AN204" s="75"/>
    </row>
    <row r="205" spans="1:40" x14ac:dyDescent="0.2">
      <c r="A205" s="81" t="str">
        <f t="shared" si="127"/>
        <v>111AB341364</v>
      </c>
      <c r="B205" s="81" t="str">
        <f t="shared" si="128"/>
        <v>E</v>
      </c>
      <c r="C205" s="81" t="str">
        <f t="shared" si="129"/>
        <v>IC24</v>
      </c>
      <c r="D205" s="70">
        <v>41364</v>
      </c>
      <c r="E205" s="95" t="s">
        <v>318</v>
      </c>
      <c r="F205" s="95" t="str">
        <f t="shared" ca="1" si="130"/>
        <v>Great Yarmouth and Waveney</v>
      </c>
      <c r="G205" s="96" t="s">
        <v>0</v>
      </c>
      <c r="H205" s="114">
        <v>47</v>
      </c>
      <c r="I205" s="134">
        <v>23.001799999999999</v>
      </c>
      <c r="J205" s="96">
        <v>11.999100000000002</v>
      </c>
      <c r="K205" s="96">
        <v>3.9996999999999998</v>
      </c>
      <c r="L205" s="96" t="s">
        <v>0</v>
      </c>
      <c r="M205" s="96" t="s">
        <v>0</v>
      </c>
      <c r="N205" s="114">
        <v>0</v>
      </c>
      <c r="O205" s="115">
        <v>37.6</v>
      </c>
      <c r="P205" s="96">
        <v>5.2169999999999996</v>
      </c>
      <c r="Q205" s="96">
        <v>2.0868000000000002</v>
      </c>
      <c r="R205" s="114">
        <v>2.0868000000000002</v>
      </c>
      <c r="S205" s="115">
        <v>24.021699999999999</v>
      </c>
      <c r="T205" s="96">
        <v>8.3566000000000003</v>
      </c>
      <c r="U205" s="96">
        <v>4.1783000000000001</v>
      </c>
      <c r="V205" s="96">
        <v>8.3566000000000003</v>
      </c>
      <c r="W205" s="114">
        <v>2.0868000000000002</v>
      </c>
      <c r="X205" s="115">
        <v>9.1979000000000006</v>
      </c>
      <c r="Y205" s="96">
        <v>16.346599999999999</v>
      </c>
      <c r="Z205" s="96">
        <v>17.371199999999998</v>
      </c>
      <c r="AA205" s="96">
        <v>4.0889999999999995</v>
      </c>
      <c r="AB205" s="96">
        <v>0</v>
      </c>
      <c r="AC205" s="114" t="s">
        <v>0</v>
      </c>
      <c r="AD205" s="115" t="s">
        <v>0</v>
      </c>
      <c r="AE205" s="96" t="s">
        <v>0</v>
      </c>
      <c r="AF205" s="96" t="s">
        <v>0</v>
      </c>
      <c r="AG205" s="96" t="s">
        <v>0</v>
      </c>
      <c r="AH205" s="96" t="s">
        <v>0</v>
      </c>
      <c r="AI205" s="96">
        <v>7.9993999999999996</v>
      </c>
      <c r="AJ205" s="75"/>
      <c r="AK205" s="75"/>
      <c r="AL205" s="75"/>
      <c r="AM205" s="75"/>
      <c r="AN205" s="75"/>
    </row>
    <row r="206" spans="1:40" x14ac:dyDescent="0.2">
      <c r="A206" s="81" t="str">
        <f t="shared" si="127"/>
        <v>111AA941364</v>
      </c>
      <c r="B206" s="81" t="str">
        <f t="shared" si="128"/>
        <v>L</v>
      </c>
      <c r="C206" s="81" t="str">
        <f t="shared" si="129"/>
        <v>PPG</v>
      </c>
      <c r="D206" s="70">
        <v>41364</v>
      </c>
      <c r="E206" s="95" t="s">
        <v>38</v>
      </c>
      <c r="F206" s="95" t="str">
        <f t="shared" ca="1" si="130"/>
        <v>Hillingdon</v>
      </c>
      <c r="G206" s="96" t="s">
        <v>0</v>
      </c>
      <c r="H206" s="114">
        <v>103</v>
      </c>
      <c r="I206" s="134">
        <v>72</v>
      </c>
      <c r="J206" s="96">
        <v>16</v>
      </c>
      <c r="K206" s="96">
        <v>4</v>
      </c>
      <c r="L206" s="96" t="s">
        <v>0</v>
      </c>
      <c r="M206" s="96" t="s">
        <v>0</v>
      </c>
      <c r="N206" s="114">
        <v>2</v>
      </c>
      <c r="O206" s="115">
        <v>100</v>
      </c>
      <c r="P206" s="96">
        <v>0</v>
      </c>
      <c r="Q206" s="96">
        <v>4</v>
      </c>
      <c r="R206" s="114">
        <v>0</v>
      </c>
      <c r="S206" s="115">
        <v>15</v>
      </c>
      <c r="T206" s="96">
        <v>26</v>
      </c>
      <c r="U206" s="96">
        <v>5</v>
      </c>
      <c r="V206" s="96">
        <v>2</v>
      </c>
      <c r="W206" s="114">
        <v>0</v>
      </c>
      <c r="X206" s="115">
        <v>18</v>
      </c>
      <c r="Y206" s="96">
        <v>24</v>
      </c>
      <c r="Z206" s="96">
        <v>24</v>
      </c>
      <c r="AA206" s="96">
        <v>4</v>
      </c>
      <c r="AB206" s="96">
        <v>1</v>
      </c>
      <c r="AC206" s="114" t="s">
        <v>0</v>
      </c>
      <c r="AD206" s="115" t="s">
        <v>0</v>
      </c>
      <c r="AE206" s="96" t="s">
        <v>0</v>
      </c>
      <c r="AF206" s="96" t="s">
        <v>0</v>
      </c>
      <c r="AG206" s="96" t="s">
        <v>0</v>
      </c>
      <c r="AH206" s="96" t="s">
        <v>0</v>
      </c>
      <c r="AI206" s="96">
        <v>9</v>
      </c>
      <c r="AJ206" s="75"/>
      <c r="AK206" s="75"/>
      <c r="AL206" s="75"/>
      <c r="AM206" s="75"/>
      <c r="AN206" s="75"/>
    </row>
    <row r="207" spans="1:40" x14ac:dyDescent="0.2">
      <c r="A207" s="81" t="str">
        <f t="shared" si="127"/>
        <v>111AB141364</v>
      </c>
      <c r="B207" s="81" t="str">
        <f t="shared" si="128"/>
        <v>L</v>
      </c>
      <c r="C207" s="81" t="str">
        <f t="shared" si="129"/>
        <v>PPG</v>
      </c>
      <c r="D207" s="70">
        <v>41364</v>
      </c>
      <c r="E207" s="95" t="s">
        <v>316</v>
      </c>
      <c r="F207" s="95" t="str">
        <f t="shared" ca="1" si="130"/>
        <v>Croydon</v>
      </c>
      <c r="G207" s="96" t="s">
        <v>0</v>
      </c>
      <c r="H207" s="114">
        <v>124</v>
      </c>
      <c r="I207" s="134">
        <v>84</v>
      </c>
      <c r="J207" s="96">
        <v>29</v>
      </c>
      <c r="K207" s="96">
        <v>5</v>
      </c>
      <c r="L207" s="96" t="s">
        <v>0</v>
      </c>
      <c r="M207" s="96" t="s">
        <v>0</v>
      </c>
      <c r="N207" s="114">
        <v>0</v>
      </c>
      <c r="O207" s="115">
        <v>131</v>
      </c>
      <c r="P207" s="96">
        <v>0</v>
      </c>
      <c r="Q207" s="96">
        <v>5</v>
      </c>
      <c r="R207" s="114">
        <v>1</v>
      </c>
      <c r="S207" s="115">
        <v>25</v>
      </c>
      <c r="T207" s="96">
        <v>34</v>
      </c>
      <c r="U207" s="96">
        <v>7</v>
      </c>
      <c r="V207" s="96">
        <v>6</v>
      </c>
      <c r="W207" s="114">
        <v>0</v>
      </c>
      <c r="X207" s="115">
        <v>28</v>
      </c>
      <c r="Y207" s="96">
        <v>16</v>
      </c>
      <c r="Z207" s="96">
        <v>18</v>
      </c>
      <c r="AA207" s="96">
        <v>2</v>
      </c>
      <c r="AB207" s="96">
        <v>5</v>
      </c>
      <c r="AC207" s="114" t="s">
        <v>0</v>
      </c>
      <c r="AD207" s="115" t="s">
        <v>0</v>
      </c>
      <c r="AE207" s="96" t="s">
        <v>0</v>
      </c>
      <c r="AF207" s="96" t="s">
        <v>0</v>
      </c>
      <c r="AG207" s="96" t="s">
        <v>0</v>
      </c>
      <c r="AH207" s="96" t="s">
        <v>0</v>
      </c>
      <c r="AI207" s="96">
        <v>6</v>
      </c>
      <c r="AJ207" s="75"/>
      <c r="AK207" s="75"/>
      <c r="AL207" s="75"/>
      <c r="AM207" s="75"/>
      <c r="AN207" s="75"/>
    </row>
    <row r="208" spans="1:40" x14ac:dyDescent="0.2">
      <c r="A208" s="81" t="str">
        <f t="shared" si="127"/>
        <v>111AA741364</v>
      </c>
      <c r="B208" s="81" t="str">
        <f t="shared" si="128"/>
        <v>L</v>
      </c>
      <c r="C208" s="81" t="str">
        <f t="shared" si="129"/>
        <v>LCW</v>
      </c>
      <c r="D208" s="70">
        <v>41364</v>
      </c>
      <c r="E208" s="95" t="s">
        <v>35</v>
      </c>
      <c r="F208" s="95" t="str">
        <f t="shared" ca="1" si="130"/>
        <v>Inner North West London</v>
      </c>
      <c r="G208" s="96" t="s">
        <v>0</v>
      </c>
      <c r="H208" s="114">
        <v>139</v>
      </c>
      <c r="I208" s="134">
        <v>96</v>
      </c>
      <c r="J208" s="96">
        <v>23</v>
      </c>
      <c r="K208" s="96">
        <v>6</v>
      </c>
      <c r="L208" s="96" t="s">
        <v>0</v>
      </c>
      <c r="M208" s="96" t="s">
        <v>0</v>
      </c>
      <c r="N208" s="114">
        <v>4</v>
      </c>
      <c r="O208" s="115">
        <v>109</v>
      </c>
      <c r="P208" s="96">
        <v>15</v>
      </c>
      <c r="Q208" s="96">
        <v>5</v>
      </c>
      <c r="R208" s="114">
        <v>10</v>
      </c>
      <c r="S208" s="115">
        <v>41</v>
      </c>
      <c r="T208" s="96">
        <v>68</v>
      </c>
      <c r="U208" s="96">
        <v>16</v>
      </c>
      <c r="V208" s="96">
        <v>6</v>
      </c>
      <c r="W208" s="114">
        <v>8</v>
      </c>
      <c r="X208" s="115">
        <v>0</v>
      </c>
      <c r="Y208" s="96">
        <v>0</v>
      </c>
      <c r="Z208" s="96">
        <v>0</v>
      </c>
      <c r="AA208" s="96">
        <v>0</v>
      </c>
      <c r="AB208" s="96">
        <v>0</v>
      </c>
      <c r="AC208" s="114" t="s">
        <v>0</v>
      </c>
      <c r="AD208" s="115" t="s">
        <v>0</v>
      </c>
      <c r="AE208" s="96" t="s">
        <v>0</v>
      </c>
      <c r="AF208" s="96" t="s">
        <v>0</v>
      </c>
      <c r="AG208" s="96" t="s">
        <v>0</v>
      </c>
      <c r="AH208" s="96" t="s">
        <v>0</v>
      </c>
      <c r="AI208" s="96">
        <v>0</v>
      </c>
      <c r="AJ208" s="75"/>
      <c r="AK208" s="75"/>
      <c r="AL208" s="75"/>
      <c r="AM208" s="75"/>
      <c r="AN208" s="75"/>
    </row>
    <row r="209" spans="1:40" x14ac:dyDescent="0.2">
      <c r="A209" s="81" t="str">
        <f t="shared" si="127"/>
        <v>111AD141364</v>
      </c>
      <c r="B209" s="81" t="str">
        <f t="shared" si="128"/>
        <v>L</v>
      </c>
      <c r="C209" s="81" t="str">
        <f t="shared" si="129"/>
        <v>PPG</v>
      </c>
      <c r="D209" s="70">
        <v>41364</v>
      </c>
      <c r="E209" s="95" t="s">
        <v>319</v>
      </c>
      <c r="F209" s="95" t="str">
        <f t="shared" ca="1" si="130"/>
        <v>Wandsworth</v>
      </c>
      <c r="G209" s="96" t="s">
        <v>0</v>
      </c>
      <c r="H209" s="114">
        <v>76</v>
      </c>
      <c r="I209" s="134">
        <v>46</v>
      </c>
      <c r="J209" s="96">
        <v>12</v>
      </c>
      <c r="K209" s="96">
        <v>9</v>
      </c>
      <c r="L209" s="96" t="s">
        <v>0</v>
      </c>
      <c r="M209" s="96" t="s">
        <v>0</v>
      </c>
      <c r="N209" s="114">
        <v>2</v>
      </c>
      <c r="O209" s="115">
        <v>68</v>
      </c>
      <c r="P209" s="96">
        <v>0</v>
      </c>
      <c r="Q209" s="96">
        <v>2</v>
      </c>
      <c r="R209" s="114">
        <v>1</v>
      </c>
      <c r="S209" s="115">
        <v>14</v>
      </c>
      <c r="T209" s="96">
        <v>16</v>
      </c>
      <c r="U209" s="96">
        <v>2</v>
      </c>
      <c r="V209" s="96">
        <v>2</v>
      </c>
      <c r="W209" s="114">
        <v>0</v>
      </c>
      <c r="X209" s="115">
        <v>4</v>
      </c>
      <c r="Y209" s="96">
        <v>16</v>
      </c>
      <c r="Z209" s="96">
        <v>12</v>
      </c>
      <c r="AA209" s="96">
        <v>4</v>
      </c>
      <c r="AB209" s="96">
        <v>8</v>
      </c>
      <c r="AC209" s="114" t="s">
        <v>0</v>
      </c>
      <c r="AD209" s="115" t="s">
        <v>0</v>
      </c>
      <c r="AE209" s="96" t="s">
        <v>0</v>
      </c>
      <c r="AF209" s="96" t="s">
        <v>0</v>
      </c>
      <c r="AG209" s="96" t="s">
        <v>0</v>
      </c>
      <c r="AH209" s="96" t="s">
        <v>0</v>
      </c>
      <c r="AI209" s="96">
        <v>7</v>
      </c>
      <c r="AJ209" s="75"/>
      <c r="AK209" s="75"/>
      <c r="AL209" s="75"/>
      <c r="AM209" s="75"/>
      <c r="AN209" s="75"/>
    </row>
    <row r="210" spans="1:40" x14ac:dyDescent="0.2">
      <c r="A210" s="82" t="str">
        <f t="shared" si="127"/>
        <v>111AA141547</v>
      </c>
      <c r="B210" s="82" t="str">
        <f t="shared" si="128"/>
        <v>NE</v>
      </c>
      <c r="C210" s="82" t="str">
        <f t="shared" si="129"/>
        <v>NEAS</v>
      </c>
      <c r="D210" s="90">
        <v>41547</v>
      </c>
      <c r="E210" s="97" t="s">
        <v>10</v>
      </c>
      <c r="F210" s="97" t="str">
        <f t="shared" ca="1" si="130"/>
        <v>North East</v>
      </c>
      <c r="G210" s="98" t="s">
        <v>0</v>
      </c>
      <c r="H210" s="116">
        <v>162</v>
      </c>
      <c r="I210" s="98">
        <v>83</v>
      </c>
      <c r="J210" s="98">
        <v>47</v>
      </c>
      <c r="K210" s="98">
        <v>8</v>
      </c>
      <c r="L210" s="98" t="s">
        <v>0</v>
      </c>
      <c r="M210" s="98" t="s">
        <v>0</v>
      </c>
      <c r="N210" s="116">
        <v>1</v>
      </c>
      <c r="O210" s="117">
        <v>138</v>
      </c>
      <c r="P210" s="98">
        <v>10</v>
      </c>
      <c r="Q210" s="98">
        <v>4</v>
      </c>
      <c r="R210" s="116">
        <v>10</v>
      </c>
      <c r="S210" s="117">
        <v>64</v>
      </c>
      <c r="T210" s="98">
        <v>62</v>
      </c>
      <c r="U210" s="98">
        <v>20</v>
      </c>
      <c r="V210" s="98">
        <v>11</v>
      </c>
      <c r="W210" s="116">
        <v>5</v>
      </c>
      <c r="X210" s="117">
        <v>52</v>
      </c>
      <c r="Y210" s="98">
        <v>33</v>
      </c>
      <c r="Z210" s="98">
        <v>57</v>
      </c>
      <c r="AA210" s="98">
        <v>13</v>
      </c>
      <c r="AB210" s="98">
        <v>0</v>
      </c>
      <c r="AC210" s="116" t="s">
        <v>0</v>
      </c>
      <c r="AD210" s="117" t="s">
        <v>0</v>
      </c>
      <c r="AE210" s="98" t="s">
        <v>0</v>
      </c>
      <c r="AF210" s="98" t="s">
        <v>0</v>
      </c>
      <c r="AG210" s="98" t="s">
        <v>0</v>
      </c>
      <c r="AH210" s="98" t="s">
        <v>0</v>
      </c>
      <c r="AI210" s="98">
        <v>20</v>
      </c>
      <c r="AJ210" s="75"/>
      <c r="AK210" s="75"/>
      <c r="AL210" s="75"/>
      <c r="AM210" s="75"/>
      <c r="AN210" s="75"/>
    </row>
    <row r="211" spans="1:40" x14ac:dyDescent="0.2">
      <c r="A211" s="81" t="str">
        <f t="shared" si="127"/>
        <v>111AA841547</v>
      </c>
      <c r="B211" s="81" t="str">
        <f t="shared" si="128"/>
        <v>NW</v>
      </c>
      <c r="C211" s="81" t="str">
        <f t="shared" si="129"/>
        <v>NHS Direct</v>
      </c>
      <c r="D211" s="70">
        <v>41547</v>
      </c>
      <c r="E211" s="95" t="s">
        <v>314</v>
      </c>
      <c r="F211" s="95" t="str">
        <f t="shared" ca="1" si="130"/>
        <v>Cumbria and Lancashire</v>
      </c>
      <c r="G211" s="96" t="s">
        <v>0</v>
      </c>
      <c r="H211" s="114">
        <v>383</v>
      </c>
      <c r="I211" s="134">
        <v>265</v>
      </c>
      <c r="J211" s="96">
        <v>56</v>
      </c>
      <c r="K211" s="96">
        <v>14</v>
      </c>
      <c r="L211" s="96" t="s">
        <v>0</v>
      </c>
      <c r="M211" s="96" t="s">
        <v>0</v>
      </c>
      <c r="N211" s="114">
        <v>6</v>
      </c>
      <c r="O211" s="115">
        <v>316</v>
      </c>
      <c r="P211" s="96">
        <v>34</v>
      </c>
      <c r="Q211" s="96">
        <v>22</v>
      </c>
      <c r="R211" s="114">
        <v>11</v>
      </c>
      <c r="S211" s="115">
        <v>122</v>
      </c>
      <c r="T211" s="96">
        <v>188</v>
      </c>
      <c r="U211" s="96">
        <v>49</v>
      </c>
      <c r="V211" s="96">
        <v>16</v>
      </c>
      <c r="W211" s="114">
        <v>8</v>
      </c>
      <c r="X211" s="115">
        <v>33</v>
      </c>
      <c r="Y211" s="96">
        <v>69</v>
      </c>
      <c r="Z211" s="96">
        <v>219</v>
      </c>
      <c r="AA211" s="96">
        <v>8</v>
      </c>
      <c r="AB211" s="96">
        <v>17</v>
      </c>
      <c r="AC211" s="114" t="s">
        <v>0</v>
      </c>
      <c r="AD211" s="115" t="s">
        <v>0</v>
      </c>
      <c r="AE211" s="96" t="s">
        <v>0</v>
      </c>
      <c r="AF211" s="96" t="s">
        <v>0</v>
      </c>
      <c r="AG211" s="96" t="s">
        <v>0</v>
      </c>
      <c r="AH211" s="96" t="s">
        <v>0</v>
      </c>
      <c r="AI211" s="96">
        <v>42</v>
      </c>
      <c r="AJ211" s="75"/>
      <c r="AK211" s="75"/>
      <c r="AL211" s="75"/>
      <c r="AM211" s="75"/>
      <c r="AN211" s="75"/>
    </row>
    <row r="212" spans="1:40" x14ac:dyDescent="0.2">
      <c r="A212" s="81" t="str">
        <f t="shared" si="127"/>
        <v>111AB541547</v>
      </c>
      <c r="B212" s="81" t="str">
        <f t="shared" si="128"/>
        <v>NW</v>
      </c>
      <c r="C212" s="81" t="str">
        <f t="shared" si="129"/>
        <v>NHS Direct</v>
      </c>
      <c r="D212" s="70">
        <v>41547</v>
      </c>
      <c r="E212" s="95" t="s">
        <v>326</v>
      </c>
      <c r="F212" s="95" t="str">
        <f t="shared" ca="1" si="130"/>
        <v>Cheshire and Merseyside</v>
      </c>
      <c r="G212" s="96" t="s">
        <v>0</v>
      </c>
      <c r="H212" s="114">
        <v>380</v>
      </c>
      <c r="I212" s="134">
        <v>272</v>
      </c>
      <c r="J212" s="96">
        <v>58</v>
      </c>
      <c r="K212" s="96">
        <v>15</v>
      </c>
      <c r="L212" s="96" t="s">
        <v>0</v>
      </c>
      <c r="M212" s="96" t="s">
        <v>0</v>
      </c>
      <c r="N212" s="114">
        <v>5</v>
      </c>
      <c r="O212" s="115">
        <v>325</v>
      </c>
      <c r="P212" s="96">
        <v>28</v>
      </c>
      <c r="Q212" s="96">
        <v>14</v>
      </c>
      <c r="R212" s="114">
        <v>13</v>
      </c>
      <c r="S212" s="115">
        <v>141</v>
      </c>
      <c r="T212" s="96">
        <v>166</v>
      </c>
      <c r="U212" s="96">
        <v>47</v>
      </c>
      <c r="V212" s="96">
        <v>12</v>
      </c>
      <c r="W212" s="114">
        <v>14</v>
      </c>
      <c r="X212" s="115">
        <v>24</v>
      </c>
      <c r="Y212" s="96">
        <v>71</v>
      </c>
      <c r="Z212" s="96">
        <v>225</v>
      </c>
      <c r="AA212" s="96">
        <v>3</v>
      </c>
      <c r="AB212" s="96">
        <v>17</v>
      </c>
      <c r="AC212" s="114" t="s">
        <v>0</v>
      </c>
      <c r="AD212" s="115" t="s">
        <v>0</v>
      </c>
      <c r="AE212" s="96" t="s">
        <v>0</v>
      </c>
      <c r="AF212" s="96" t="s">
        <v>0</v>
      </c>
      <c r="AG212" s="96" t="s">
        <v>0</v>
      </c>
      <c r="AH212" s="96" t="s">
        <v>0</v>
      </c>
      <c r="AI212" s="96">
        <v>30</v>
      </c>
      <c r="AJ212" s="75"/>
      <c r="AK212" s="75"/>
      <c r="AL212" s="75"/>
      <c r="AM212" s="75"/>
      <c r="AN212" s="75"/>
    </row>
    <row r="213" spans="1:40" x14ac:dyDescent="0.2">
      <c r="A213" s="81" t="str">
        <f t="shared" si="127"/>
        <v>111AB641547</v>
      </c>
      <c r="B213" s="81" t="str">
        <f t="shared" si="128"/>
        <v>NW</v>
      </c>
      <c r="C213" s="81" t="str">
        <f t="shared" si="129"/>
        <v>NHS Direct</v>
      </c>
      <c r="D213" s="70">
        <v>41547</v>
      </c>
      <c r="E213" s="95" t="s">
        <v>327</v>
      </c>
      <c r="F213" s="95" t="str">
        <f t="shared" ca="1" si="130"/>
        <v>Greater Manchester</v>
      </c>
      <c r="G213" s="96" t="s">
        <v>0</v>
      </c>
      <c r="H213" s="114">
        <v>347</v>
      </c>
      <c r="I213" s="134">
        <v>248</v>
      </c>
      <c r="J213" s="96">
        <v>51</v>
      </c>
      <c r="K213" s="96">
        <v>20</v>
      </c>
      <c r="L213" s="96" t="s">
        <v>0</v>
      </c>
      <c r="M213" s="96" t="s">
        <v>0</v>
      </c>
      <c r="N213" s="114">
        <v>5</v>
      </c>
      <c r="O213" s="115">
        <v>276</v>
      </c>
      <c r="P213" s="96">
        <v>36</v>
      </c>
      <c r="Q213" s="96">
        <v>23</v>
      </c>
      <c r="R213" s="114">
        <v>12</v>
      </c>
      <c r="S213" s="115">
        <v>126</v>
      </c>
      <c r="T213" s="96">
        <v>156</v>
      </c>
      <c r="U213" s="96">
        <v>44</v>
      </c>
      <c r="V213" s="96">
        <v>11</v>
      </c>
      <c r="W213" s="114">
        <v>10</v>
      </c>
      <c r="X213" s="115">
        <v>32</v>
      </c>
      <c r="Y213" s="96">
        <v>77</v>
      </c>
      <c r="Z213" s="96">
        <v>185</v>
      </c>
      <c r="AA213" s="96">
        <v>5</v>
      </c>
      <c r="AB213" s="96">
        <v>15</v>
      </c>
      <c r="AC213" s="114" t="s">
        <v>0</v>
      </c>
      <c r="AD213" s="115" t="s">
        <v>0</v>
      </c>
      <c r="AE213" s="96" t="s">
        <v>0</v>
      </c>
      <c r="AF213" s="96" t="s">
        <v>0</v>
      </c>
      <c r="AG213" s="96" t="s">
        <v>0</v>
      </c>
      <c r="AH213" s="96" t="s">
        <v>0</v>
      </c>
      <c r="AI213" s="96">
        <v>23</v>
      </c>
      <c r="AJ213" s="75"/>
      <c r="AK213" s="75"/>
      <c r="AL213" s="75"/>
      <c r="AM213" s="75"/>
      <c r="AN213" s="75"/>
    </row>
    <row r="214" spans="1:40" x14ac:dyDescent="0.2">
      <c r="A214" s="81" t="str">
        <f t="shared" si="127"/>
        <v>111AD941547</v>
      </c>
      <c r="B214" s="81" t="str">
        <f t="shared" si="128"/>
        <v>NE</v>
      </c>
      <c r="C214" s="81" t="str">
        <f t="shared" si="129"/>
        <v>YAS</v>
      </c>
      <c r="D214" s="70">
        <v>41547</v>
      </c>
      <c r="E214" s="95" t="s">
        <v>122</v>
      </c>
      <c r="F214" s="95" t="str">
        <f t="shared" ca="1" si="130"/>
        <v>Yorkshire and Humber</v>
      </c>
      <c r="G214" s="96" t="s">
        <v>0</v>
      </c>
      <c r="H214" s="114">
        <v>501</v>
      </c>
      <c r="I214" s="134">
        <v>253</v>
      </c>
      <c r="J214" s="96">
        <v>136</v>
      </c>
      <c r="K214" s="96">
        <v>39</v>
      </c>
      <c r="L214" s="96" t="s">
        <v>0</v>
      </c>
      <c r="M214" s="96" t="s">
        <v>0</v>
      </c>
      <c r="N214" s="114">
        <v>4</v>
      </c>
      <c r="O214" s="115">
        <v>435</v>
      </c>
      <c r="P214" s="96">
        <v>0</v>
      </c>
      <c r="Q214" s="96">
        <v>50</v>
      </c>
      <c r="R214" s="114">
        <v>0</v>
      </c>
      <c r="S214" s="115">
        <v>0</v>
      </c>
      <c r="T214" s="96">
        <v>0</v>
      </c>
      <c r="U214" s="96">
        <v>0</v>
      </c>
      <c r="V214" s="96">
        <v>0</v>
      </c>
      <c r="W214" s="114">
        <v>0</v>
      </c>
      <c r="X214" s="115">
        <v>0</v>
      </c>
      <c r="Y214" s="96">
        <v>0</v>
      </c>
      <c r="Z214" s="96">
        <v>0</v>
      </c>
      <c r="AA214" s="96">
        <v>0</v>
      </c>
      <c r="AB214" s="96">
        <v>0</v>
      </c>
      <c r="AC214" s="114" t="s">
        <v>0</v>
      </c>
      <c r="AD214" s="115" t="s">
        <v>0</v>
      </c>
      <c r="AE214" s="96" t="s">
        <v>0</v>
      </c>
      <c r="AF214" s="96" t="s">
        <v>0</v>
      </c>
      <c r="AG214" s="96" t="s">
        <v>0</v>
      </c>
      <c r="AH214" s="96" t="s">
        <v>0</v>
      </c>
      <c r="AI214" s="96">
        <v>60</v>
      </c>
      <c r="AJ214" s="75"/>
      <c r="AK214" s="75"/>
      <c r="AL214" s="75"/>
      <c r="AM214" s="75"/>
      <c r="AN214" s="75"/>
    </row>
    <row r="215" spans="1:40" x14ac:dyDescent="0.2">
      <c r="A215" s="81" t="str">
        <f t="shared" si="127"/>
        <v>111AA641547</v>
      </c>
      <c r="B215" s="81" t="str">
        <f t="shared" si="128"/>
        <v>SE</v>
      </c>
      <c r="C215" s="81" t="str">
        <f t="shared" si="129"/>
        <v>IOW</v>
      </c>
      <c r="D215" s="70">
        <v>41547</v>
      </c>
      <c r="E215" s="95" t="s">
        <v>32</v>
      </c>
      <c r="F215" s="95" t="str">
        <f t="shared" ca="1" si="130"/>
        <v>Isle of Wight</v>
      </c>
      <c r="G215" s="96" t="s">
        <v>0</v>
      </c>
      <c r="H215" s="114">
        <v>152</v>
      </c>
      <c r="I215" s="134">
        <v>121</v>
      </c>
      <c r="J215" s="96">
        <v>17</v>
      </c>
      <c r="K215" s="96">
        <v>5</v>
      </c>
      <c r="L215" s="96" t="s">
        <v>0</v>
      </c>
      <c r="M215" s="96" t="s">
        <v>0</v>
      </c>
      <c r="N215" s="114">
        <v>3</v>
      </c>
      <c r="O215" s="115">
        <v>132</v>
      </c>
      <c r="P215" s="96">
        <v>7</v>
      </c>
      <c r="Q215" s="96">
        <v>1</v>
      </c>
      <c r="R215" s="114">
        <v>12</v>
      </c>
      <c r="S215" s="115">
        <v>48</v>
      </c>
      <c r="T215" s="96">
        <v>71</v>
      </c>
      <c r="U215" s="96">
        <v>14</v>
      </c>
      <c r="V215" s="96">
        <v>7</v>
      </c>
      <c r="W215" s="114">
        <v>12</v>
      </c>
      <c r="X215" s="115">
        <v>25</v>
      </c>
      <c r="Y215" s="96">
        <v>39</v>
      </c>
      <c r="Z215" s="96">
        <v>75</v>
      </c>
      <c r="AA215" s="96">
        <v>6</v>
      </c>
      <c r="AB215" s="96">
        <v>3</v>
      </c>
      <c r="AC215" s="114" t="s">
        <v>0</v>
      </c>
      <c r="AD215" s="115" t="s">
        <v>0</v>
      </c>
      <c r="AE215" s="96" t="s">
        <v>0</v>
      </c>
      <c r="AF215" s="96" t="s">
        <v>0</v>
      </c>
      <c r="AG215" s="96" t="s">
        <v>0</v>
      </c>
      <c r="AH215" s="96" t="s">
        <v>0</v>
      </c>
      <c r="AI215" s="96">
        <v>6</v>
      </c>
      <c r="AJ215" s="75"/>
      <c r="AK215" s="75"/>
      <c r="AL215" s="75"/>
      <c r="AM215" s="75"/>
      <c r="AN215" s="75"/>
    </row>
    <row r="216" spans="1:40" x14ac:dyDescent="0.2">
      <c r="A216" s="81" t="str">
        <f t="shared" si="127"/>
        <v>111AB441547</v>
      </c>
      <c r="B216" s="81" t="str">
        <f t="shared" si="128"/>
        <v>SE</v>
      </c>
      <c r="C216" s="81" t="str">
        <f t="shared" si="129"/>
        <v>SCAS</v>
      </c>
      <c r="D216" s="70">
        <v>41547</v>
      </c>
      <c r="E216" s="95" t="s">
        <v>52</v>
      </c>
      <c r="F216" s="95" t="str">
        <f t="shared" ca="1" si="130"/>
        <v>Oxfordshire</v>
      </c>
      <c r="G216" s="96" t="s">
        <v>0</v>
      </c>
      <c r="H216" s="114">
        <v>268</v>
      </c>
      <c r="I216" s="134">
        <v>227</v>
      </c>
      <c r="J216" s="96">
        <v>0</v>
      </c>
      <c r="K216" s="96">
        <v>16</v>
      </c>
      <c r="L216" s="96" t="s">
        <v>0</v>
      </c>
      <c r="M216" s="96" t="s">
        <v>0</v>
      </c>
      <c r="N216" s="114">
        <v>5</v>
      </c>
      <c r="O216" s="115">
        <v>233</v>
      </c>
      <c r="P216" s="96">
        <v>26</v>
      </c>
      <c r="Q216" s="96">
        <v>6</v>
      </c>
      <c r="R216" s="114">
        <v>3</v>
      </c>
      <c r="S216" s="115">
        <v>71</v>
      </c>
      <c r="T216" s="96">
        <v>117</v>
      </c>
      <c r="U216" s="96">
        <v>38</v>
      </c>
      <c r="V216" s="96">
        <v>23</v>
      </c>
      <c r="W216" s="114">
        <v>19</v>
      </c>
      <c r="X216" s="115">
        <v>33</v>
      </c>
      <c r="Y216" s="96">
        <v>32</v>
      </c>
      <c r="Z216" s="96">
        <v>54</v>
      </c>
      <c r="AA216" s="96">
        <v>71</v>
      </c>
      <c r="AB216" s="96">
        <v>4</v>
      </c>
      <c r="AC216" s="114" t="s">
        <v>0</v>
      </c>
      <c r="AD216" s="115" t="s">
        <v>0</v>
      </c>
      <c r="AE216" s="96" t="s">
        <v>0</v>
      </c>
      <c r="AF216" s="96" t="s">
        <v>0</v>
      </c>
      <c r="AG216" s="96" t="s">
        <v>0</v>
      </c>
      <c r="AH216" s="96" t="s">
        <v>0</v>
      </c>
      <c r="AI216" s="96">
        <v>16</v>
      </c>
      <c r="AJ216" s="75"/>
      <c r="AK216" s="75"/>
      <c r="AL216" s="75"/>
      <c r="AM216" s="75"/>
      <c r="AN216" s="75"/>
    </row>
    <row r="217" spans="1:40" x14ac:dyDescent="0.2">
      <c r="A217" s="81" t="str">
        <f t="shared" si="127"/>
        <v>111AE141547</v>
      </c>
      <c r="B217" s="81" t="str">
        <f t="shared" si="128"/>
        <v>SE</v>
      </c>
      <c r="C217" s="81" t="str">
        <f t="shared" si="129"/>
        <v>SCAS</v>
      </c>
      <c r="D217" s="70">
        <v>41547</v>
      </c>
      <c r="E217" s="95" t="s">
        <v>161</v>
      </c>
      <c r="F217" s="95" t="str">
        <f t="shared" ca="1" si="130"/>
        <v>Mainland SHIP</v>
      </c>
      <c r="G217" s="96" t="s">
        <v>0</v>
      </c>
      <c r="H217" s="114">
        <v>103</v>
      </c>
      <c r="I217" s="134">
        <v>82</v>
      </c>
      <c r="J217" s="96">
        <v>82</v>
      </c>
      <c r="K217" s="96">
        <v>8</v>
      </c>
      <c r="L217" s="96" t="s">
        <v>0</v>
      </c>
      <c r="M217" s="96" t="s">
        <v>0</v>
      </c>
      <c r="N217" s="114">
        <v>3</v>
      </c>
      <c r="O217" s="115">
        <v>86</v>
      </c>
      <c r="P217" s="96">
        <v>8</v>
      </c>
      <c r="Q217" s="96">
        <v>5</v>
      </c>
      <c r="R217" s="114">
        <v>4</v>
      </c>
      <c r="S217" s="115">
        <v>35</v>
      </c>
      <c r="T217" s="96">
        <v>44</v>
      </c>
      <c r="U217" s="96">
        <v>12</v>
      </c>
      <c r="V217" s="96">
        <v>7</v>
      </c>
      <c r="W217" s="114">
        <v>5</v>
      </c>
      <c r="X217" s="115">
        <v>8</v>
      </c>
      <c r="Y217" s="96">
        <v>19</v>
      </c>
      <c r="Z217" s="96">
        <v>61</v>
      </c>
      <c r="AA217" s="96">
        <v>3</v>
      </c>
      <c r="AB217" s="96">
        <v>7</v>
      </c>
      <c r="AC217" s="114" t="s">
        <v>0</v>
      </c>
      <c r="AD217" s="115" t="s">
        <v>0</v>
      </c>
      <c r="AE217" s="96" t="s">
        <v>0</v>
      </c>
      <c r="AF217" s="96" t="s">
        <v>0</v>
      </c>
      <c r="AG217" s="96" t="s">
        <v>0</v>
      </c>
      <c r="AH217" s="96" t="s">
        <v>0</v>
      </c>
      <c r="AI217" s="96">
        <v>10</v>
      </c>
      <c r="AJ217" s="75"/>
      <c r="AK217" s="75"/>
      <c r="AL217" s="75"/>
      <c r="AM217" s="75"/>
      <c r="AN217" s="75"/>
    </row>
    <row r="218" spans="1:40" x14ac:dyDescent="0.2">
      <c r="A218" s="81" t="str">
        <f t="shared" si="127"/>
        <v>111AE241547</v>
      </c>
      <c r="B218" s="81" t="str">
        <f t="shared" si="128"/>
        <v>SE</v>
      </c>
      <c r="C218" s="81" t="str">
        <f t="shared" si="129"/>
        <v>SCAS</v>
      </c>
      <c r="D218" s="70">
        <v>41547</v>
      </c>
      <c r="E218" s="95" t="s">
        <v>166</v>
      </c>
      <c r="F218" s="95" t="str">
        <f t="shared" ca="1" si="130"/>
        <v>Buckinghamshire</v>
      </c>
      <c r="G218" s="96" t="s">
        <v>0</v>
      </c>
      <c r="H218" s="114">
        <v>556</v>
      </c>
      <c r="I218" s="134">
        <v>343</v>
      </c>
      <c r="J218" s="96">
        <v>106</v>
      </c>
      <c r="K218" s="96">
        <v>32</v>
      </c>
      <c r="L218" s="96" t="s">
        <v>0</v>
      </c>
      <c r="M218" s="96" t="s">
        <v>0</v>
      </c>
      <c r="N218" s="114">
        <v>12</v>
      </c>
      <c r="O218" s="115">
        <v>446</v>
      </c>
      <c r="P218" s="96">
        <v>49</v>
      </c>
      <c r="Q218" s="96">
        <v>34</v>
      </c>
      <c r="R218" s="114">
        <v>27</v>
      </c>
      <c r="S218" s="115">
        <v>197</v>
      </c>
      <c r="T218" s="96">
        <v>235</v>
      </c>
      <c r="U218" s="96">
        <v>63</v>
      </c>
      <c r="V218" s="96">
        <v>34</v>
      </c>
      <c r="W218" s="114">
        <v>27</v>
      </c>
      <c r="X218" s="115">
        <v>44</v>
      </c>
      <c r="Y218" s="96">
        <v>118</v>
      </c>
      <c r="Z218" s="96">
        <v>307</v>
      </c>
      <c r="AA218" s="96">
        <v>10</v>
      </c>
      <c r="AB218" s="96">
        <v>15</v>
      </c>
      <c r="AC218" s="114" t="s">
        <v>0</v>
      </c>
      <c r="AD218" s="115" t="s">
        <v>0</v>
      </c>
      <c r="AE218" s="96" t="s">
        <v>0</v>
      </c>
      <c r="AF218" s="96" t="s">
        <v>0</v>
      </c>
      <c r="AG218" s="96" t="s">
        <v>0</v>
      </c>
      <c r="AH218" s="96" t="s">
        <v>0</v>
      </c>
      <c r="AI218" s="96">
        <v>63</v>
      </c>
      <c r="AJ218" s="75"/>
      <c r="AK218" s="75"/>
      <c r="AL218" s="75"/>
      <c r="AM218" s="75"/>
      <c r="AN218" s="75"/>
    </row>
    <row r="219" spans="1:40" x14ac:dyDescent="0.2">
      <c r="A219" s="81" t="str">
        <f t="shared" si="127"/>
        <v>111AE941547</v>
      </c>
      <c r="B219" s="81" t="str">
        <f t="shared" si="128"/>
        <v>SW</v>
      </c>
      <c r="C219" s="81" t="str">
        <f t="shared" si="129"/>
        <v>Vocare</v>
      </c>
      <c r="D219" s="70">
        <v>41547</v>
      </c>
      <c r="E219" s="95" t="s">
        <v>187</v>
      </c>
      <c r="F219" s="95" t="str">
        <f t="shared" ca="1" si="130"/>
        <v>Somerset</v>
      </c>
      <c r="G219" s="96" t="s">
        <v>0</v>
      </c>
      <c r="H219" s="114">
        <v>549</v>
      </c>
      <c r="I219" s="134">
        <v>365</v>
      </c>
      <c r="J219" s="96">
        <v>97</v>
      </c>
      <c r="K219" s="96">
        <v>15</v>
      </c>
      <c r="L219" s="96" t="s">
        <v>0</v>
      </c>
      <c r="M219" s="96" t="s">
        <v>0</v>
      </c>
      <c r="N219" s="114">
        <v>14</v>
      </c>
      <c r="O219" s="115">
        <v>451</v>
      </c>
      <c r="P219" s="96">
        <v>42</v>
      </c>
      <c r="Q219" s="96">
        <v>26</v>
      </c>
      <c r="R219" s="114">
        <v>30</v>
      </c>
      <c r="S219" s="115">
        <v>174</v>
      </c>
      <c r="T219" s="96">
        <v>247</v>
      </c>
      <c r="U219" s="96">
        <v>79</v>
      </c>
      <c r="V219" s="96">
        <v>22</v>
      </c>
      <c r="W219" s="114">
        <v>27</v>
      </c>
      <c r="X219" s="115">
        <v>71</v>
      </c>
      <c r="Y219" s="96">
        <v>95</v>
      </c>
      <c r="Z219" s="96">
        <v>290</v>
      </c>
      <c r="AA219" s="96">
        <v>15</v>
      </c>
      <c r="AB219" s="96">
        <v>20</v>
      </c>
      <c r="AC219" s="114" t="s">
        <v>0</v>
      </c>
      <c r="AD219" s="115" t="s">
        <v>0</v>
      </c>
      <c r="AE219" s="96" t="s">
        <v>0</v>
      </c>
      <c r="AF219" s="96" t="s">
        <v>0</v>
      </c>
      <c r="AG219" s="96" t="s">
        <v>0</v>
      </c>
      <c r="AH219" s="96" t="s">
        <v>0</v>
      </c>
      <c r="AI219" s="96">
        <v>58</v>
      </c>
      <c r="AJ219" s="75"/>
      <c r="AK219" s="75"/>
      <c r="AL219" s="75"/>
      <c r="AM219" s="75"/>
      <c r="AN219" s="75"/>
    </row>
    <row r="220" spans="1:40" x14ac:dyDescent="0.2">
      <c r="A220" s="81" t="str">
        <f t="shared" si="127"/>
        <v>111AE541547</v>
      </c>
      <c r="B220" s="81" t="str">
        <f t="shared" si="128"/>
        <v>SW</v>
      </c>
      <c r="C220" s="81" t="str">
        <f t="shared" si="129"/>
        <v>SWAS</v>
      </c>
      <c r="D220" s="70">
        <v>41547</v>
      </c>
      <c r="E220" s="95" t="s">
        <v>173</v>
      </c>
      <c r="F220" s="95" t="str">
        <f t="shared" ca="1" si="130"/>
        <v>Dorset</v>
      </c>
      <c r="G220" s="96" t="s">
        <v>0</v>
      </c>
      <c r="H220" s="114">
        <v>184</v>
      </c>
      <c r="I220" s="134">
        <v>119</v>
      </c>
      <c r="J220" s="96">
        <v>20</v>
      </c>
      <c r="K220" s="96">
        <v>7</v>
      </c>
      <c r="L220" s="96" t="s">
        <v>0</v>
      </c>
      <c r="M220" s="96" t="s">
        <v>0</v>
      </c>
      <c r="N220" s="114">
        <v>5</v>
      </c>
      <c r="O220" s="115">
        <v>135</v>
      </c>
      <c r="P220" s="96">
        <v>13</v>
      </c>
      <c r="Q220" s="96">
        <v>7</v>
      </c>
      <c r="R220" s="114">
        <v>0</v>
      </c>
      <c r="S220" s="115">
        <v>43</v>
      </c>
      <c r="T220" s="96">
        <v>66</v>
      </c>
      <c r="U220" s="96">
        <v>22</v>
      </c>
      <c r="V220" s="96">
        <v>44</v>
      </c>
      <c r="W220" s="114">
        <v>0</v>
      </c>
      <c r="X220" s="115">
        <v>31</v>
      </c>
      <c r="Y220" s="96">
        <v>36</v>
      </c>
      <c r="Z220" s="96">
        <v>61</v>
      </c>
      <c r="AA220" s="96">
        <v>42</v>
      </c>
      <c r="AB220" s="96">
        <v>7</v>
      </c>
      <c r="AC220" s="114" t="s">
        <v>0</v>
      </c>
      <c r="AD220" s="115" t="s">
        <v>0</v>
      </c>
      <c r="AE220" s="96" t="s">
        <v>0</v>
      </c>
      <c r="AF220" s="96" t="s">
        <v>0</v>
      </c>
      <c r="AG220" s="96" t="s">
        <v>0</v>
      </c>
      <c r="AH220" s="96" t="s">
        <v>0</v>
      </c>
      <c r="AI220" s="96">
        <v>6</v>
      </c>
      <c r="AJ220" s="75"/>
      <c r="AK220" s="75"/>
      <c r="AL220" s="75"/>
      <c r="AM220" s="75"/>
      <c r="AN220" s="75"/>
    </row>
    <row r="221" spans="1:40" x14ac:dyDescent="0.2">
      <c r="A221" s="81" t="str">
        <f t="shared" si="127"/>
        <v>111AA441547</v>
      </c>
      <c r="B221" s="81" t="str">
        <f t="shared" si="128"/>
        <v>M</v>
      </c>
      <c r="C221" s="81" t="str">
        <f t="shared" si="129"/>
        <v>DHU</v>
      </c>
      <c r="D221" s="70">
        <v>41547</v>
      </c>
      <c r="E221" s="95" t="s">
        <v>28</v>
      </c>
      <c r="F221" s="95" t="str">
        <f t="shared" ca="1" si="130"/>
        <v>Nottinghamshire</v>
      </c>
      <c r="G221" s="96" t="s">
        <v>0</v>
      </c>
      <c r="H221" s="114">
        <v>192</v>
      </c>
      <c r="I221" s="134">
        <v>90</v>
      </c>
      <c r="J221" s="96">
        <v>68</v>
      </c>
      <c r="K221" s="96">
        <v>11</v>
      </c>
      <c r="L221" s="96" t="s">
        <v>0</v>
      </c>
      <c r="M221" s="96" t="s">
        <v>0</v>
      </c>
      <c r="N221" s="114">
        <v>4</v>
      </c>
      <c r="O221" s="115">
        <v>169</v>
      </c>
      <c r="P221" s="96">
        <v>17</v>
      </c>
      <c r="Q221" s="96">
        <v>5</v>
      </c>
      <c r="R221" s="114">
        <v>1</v>
      </c>
      <c r="S221" s="115">
        <v>69</v>
      </c>
      <c r="T221" s="96">
        <v>81</v>
      </c>
      <c r="U221" s="96">
        <v>26</v>
      </c>
      <c r="V221" s="96">
        <v>9</v>
      </c>
      <c r="W221" s="114">
        <v>7</v>
      </c>
      <c r="X221" s="115">
        <v>7</v>
      </c>
      <c r="Y221" s="96">
        <v>37</v>
      </c>
      <c r="Z221" s="96">
        <v>38</v>
      </c>
      <c r="AA221" s="96">
        <v>84</v>
      </c>
      <c r="AB221" s="96">
        <v>9</v>
      </c>
      <c r="AC221" s="114" t="s">
        <v>0</v>
      </c>
      <c r="AD221" s="115" t="s">
        <v>0</v>
      </c>
      <c r="AE221" s="96" t="s">
        <v>0</v>
      </c>
      <c r="AF221" s="96" t="s">
        <v>0</v>
      </c>
      <c r="AG221" s="96" t="s">
        <v>0</v>
      </c>
      <c r="AH221" s="96" t="s">
        <v>0</v>
      </c>
      <c r="AI221" s="96">
        <v>19</v>
      </c>
      <c r="AJ221" s="75"/>
      <c r="AK221" s="75"/>
      <c r="AL221" s="75"/>
      <c r="AM221" s="75"/>
      <c r="AN221" s="75"/>
    </row>
    <row r="222" spans="1:40" x14ac:dyDescent="0.2">
      <c r="A222" s="81" t="str">
        <f t="shared" si="127"/>
        <v>111AA541547</v>
      </c>
      <c r="B222" s="81" t="str">
        <f t="shared" si="128"/>
        <v>M</v>
      </c>
      <c r="C222" s="81" t="str">
        <f t="shared" si="129"/>
        <v>DHU</v>
      </c>
      <c r="D222" s="70">
        <v>41547</v>
      </c>
      <c r="E222" s="95" t="s">
        <v>30</v>
      </c>
      <c r="F222" s="95" t="str">
        <f t="shared" ca="1" si="130"/>
        <v>Derbyshire</v>
      </c>
      <c r="G222" s="96" t="s">
        <v>0</v>
      </c>
      <c r="H222" s="114">
        <v>193</v>
      </c>
      <c r="I222" s="134">
        <v>100</v>
      </c>
      <c r="J222" s="96">
        <v>57</v>
      </c>
      <c r="K222" s="96">
        <v>14</v>
      </c>
      <c r="L222" s="96" t="s">
        <v>0</v>
      </c>
      <c r="M222" s="96" t="s">
        <v>0</v>
      </c>
      <c r="N222" s="114">
        <v>0</v>
      </c>
      <c r="O222" s="115">
        <v>177</v>
      </c>
      <c r="P222" s="96">
        <v>9</v>
      </c>
      <c r="Q222" s="96">
        <v>4</v>
      </c>
      <c r="R222" s="114">
        <v>3</v>
      </c>
      <c r="S222" s="115">
        <v>55</v>
      </c>
      <c r="T222" s="96">
        <v>101</v>
      </c>
      <c r="U222" s="96">
        <v>24</v>
      </c>
      <c r="V222" s="96">
        <v>8</v>
      </c>
      <c r="W222" s="114">
        <v>5</v>
      </c>
      <c r="X222" s="115">
        <v>16</v>
      </c>
      <c r="Y222" s="96">
        <v>45</v>
      </c>
      <c r="Z222" s="96">
        <v>50</v>
      </c>
      <c r="AA222" s="96">
        <v>68</v>
      </c>
      <c r="AB222" s="96">
        <v>3</v>
      </c>
      <c r="AC222" s="114" t="s">
        <v>0</v>
      </c>
      <c r="AD222" s="115" t="s">
        <v>0</v>
      </c>
      <c r="AE222" s="96" t="s">
        <v>0</v>
      </c>
      <c r="AF222" s="96" t="s">
        <v>0</v>
      </c>
      <c r="AG222" s="96" t="s">
        <v>0</v>
      </c>
      <c r="AH222" s="96" t="s">
        <v>0</v>
      </c>
      <c r="AI222" s="96">
        <v>22</v>
      </c>
      <c r="AJ222" s="75"/>
      <c r="AK222" s="75"/>
      <c r="AL222" s="75"/>
      <c r="AM222" s="75"/>
      <c r="AN222" s="75"/>
    </row>
    <row r="223" spans="1:40" x14ac:dyDescent="0.2">
      <c r="A223" s="81" t="str">
        <f t="shared" si="127"/>
        <v>111AB241547</v>
      </c>
      <c r="B223" s="81" t="str">
        <f t="shared" si="128"/>
        <v>E</v>
      </c>
      <c r="C223" s="81" t="str">
        <f t="shared" si="129"/>
        <v>HUC</v>
      </c>
      <c r="D223" s="70">
        <v>41547</v>
      </c>
      <c r="E223" s="95" t="s">
        <v>43</v>
      </c>
      <c r="F223" s="95" t="str">
        <f t="shared" ca="1" si="130"/>
        <v>Hertfordshire</v>
      </c>
      <c r="G223" s="96" t="s">
        <v>0</v>
      </c>
      <c r="H223" s="114">
        <v>857</v>
      </c>
      <c r="I223" s="134">
        <v>612</v>
      </c>
      <c r="J223" s="96">
        <v>153</v>
      </c>
      <c r="K223" s="96">
        <v>41</v>
      </c>
      <c r="L223" s="96" t="s">
        <v>0</v>
      </c>
      <c r="M223" s="96" t="s">
        <v>0</v>
      </c>
      <c r="N223" s="114">
        <v>13</v>
      </c>
      <c r="O223" s="115">
        <v>737</v>
      </c>
      <c r="P223" s="96">
        <v>78</v>
      </c>
      <c r="Q223" s="96">
        <v>24</v>
      </c>
      <c r="R223" s="114">
        <v>18</v>
      </c>
      <c r="S223" s="115">
        <v>281</v>
      </c>
      <c r="T223" s="96">
        <v>411</v>
      </c>
      <c r="U223" s="96">
        <v>103</v>
      </c>
      <c r="V223" s="96">
        <v>23</v>
      </c>
      <c r="W223" s="114">
        <v>39</v>
      </c>
      <c r="X223" s="115">
        <v>139</v>
      </c>
      <c r="Y223" s="96">
        <v>236</v>
      </c>
      <c r="Z223" s="96">
        <v>298</v>
      </c>
      <c r="AA223" s="96">
        <v>34</v>
      </c>
      <c r="AB223" s="96">
        <v>58</v>
      </c>
      <c r="AC223" s="114" t="s">
        <v>0</v>
      </c>
      <c r="AD223" s="115" t="s">
        <v>0</v>
      </c>
      <c r="AE223" s="96" t="s">
        <v>0</v>
      </c>
      <c r="AF223" s="96" t="s">
        <v>0</v>
      </c>
      <c r="AG223" s="96" t="s">
        <v>0</v>
      </c>
      <c r="AH223" s="96" t="s">
        <v>0</v>
      </c>
      <c r="AI223" s="96">
        <v>38</v>
      </c>
      <c r="AJ223" s="75"/>
      <c r="AK223" s="75"/>
      <c r="AL223" s="75"/>
      <c r="AM223" s="75"/>
      <c r="AN223" s="75"/>
    </row>
    <row r="224" spans="1:40" x14ac:dyDescent="0.2">
      <c r="A224" s="81" t="str">
        <f t="shared" si="127"/>
        <v>111AB341547</v>
      </c>
      <c r="B224" s="81" t="str">
        <f t="shared" si="128"/>
        <v>E</v>
      </c>
      <c r="C224" s="81" t="str">
        <f t="shared" si="129"/>
        <v>IC24</v>
      </c>
      <c r="D224" s="70">
        <v>41547</v>
      </c>
      <c r="E224" s="95" t="s">
        <v>318</v>
      </c>
      <c r="F224" s="95" t="str">
        <f t="shared" ca="1" si="130"/>
        <v>Great Yarmouth and Waveney</v>
      </c>
      <c r="G224" s="96" t="s">
        <v>0</v>
      </c>
      <c r="H224" s="114">
        <v>190</v>
      </c>
      <c r="I224" s="134">
        <v>133</v>
      </c>
      <c r="J224" s="96">
        <v>23</v>
      </c>
      <c r="K224" s="96">
        <v>10</v>
      </c>
      <c r="L224" s="96" t="s">
        <v>0</v>
      </c>
      <c r="M224" s="96" t="s">
        <v>0</v>
      </c>
      <c r="N224" s="114">
        <v>12</v>
      </c>
      <c r="O224" s="115">
        <v>156</v>
      </c>
      <c r="P224" s="96">
        <v>7</v>
      </c>
      <c r="Q224" s="96">
        <v>9</v>
      </c>
      <c r="R224" s="114">
        <v>18</v>
      </c>
      <c r="S224" s="115">
        <v>105</v>
      </c>
      <c r="T224" s="96">
        <v>38</v>
      </c>
      <c r="U224" s="96">
        <v>24</v>
      </c>
      <c r="V224" s="96">
        <v>11</v>
      </c>
      <c r="W224" s="114">
        <v>12</v>
      </c>
      <c r="X224" s="115">
        <v>25</v>
      </c>
      <c r="Y224" s="96">
        <v>38</v>
      </c>
      <c r="Z224" s="96">
        <v>95</v>
      </c>
      <c r="AA224" s="96">
        <v>8</v>
      </c>
      <c r="AB224" s="96">
        <v>24</v>
      </c>
      <c r="AC224" s="114" t="s">
        <v>0</v>
      </c>
      <c r="AD224" s="115" t="s">
        <v>0</v>
      </c>
      <c r="AE224" s="96" t="s">
        <v>0</v>
      </c>
      <c r="AF224" s="96" t="s">
        <v>0</v>
      </c>
      <c r="AG224" s="96" t="s">
        <v>0</v>
      </c>
      <c r="AH224" s="96" t="s">
        <v>0</v>
      </c>
      <c r="AI224" s="96">
        <v>12</v>
      </c>
      <c r="AJ224" s="75"/>
      <c r="AK224" s="75"/>
      <c r="AL224" s="75"/>
      <c r="AM224" s="75"/>
      <c r="AN224" s="75"/>
    </row>
    <row r="225" spans="1:40" x14ac:dyDescent="0.2">
      <c r="A225" s="81" t="str">
        <f t="shared" si="127"/>
        <v>111AC241547</v>
      </c>
      <c r="B225" s="81" t="str">
        <f t="shared" si="128"/>
        <v>E</v>
      </c>
      <c r="C225" s="81" t="str">
        <f t="shared" si="129"/>
        <v>PPG</v>
      </c>
      <c r="D225" s="70">
        <v>41547</v>
      </c>
      <c r="E225" s="95" t="s">
        <v>58</v>
      </c>
      <c r="F225" s="95" t="str">
        <f t="shared" ca="1" si="130"/>
        <v>Suffolk</v>
      </c>
      <c r="G225" s="96" t="s">
        <v>0</v>
      </c>
      <c r="H225" s="114">
        <v>629</v>
      </c>
      <c r="I225" s="134">
        <v>294</v>
      </c>
      <c r="J225" s="96">
        <v>185</v>
      </c>
      <c r="K225" s="96">
        <v>50</v>
      </c>
      <c r="L225" s="96" t="s">
        <v>0</v>
      </c>
      <c r="M225" s="96" t="s">
        <v>0</v>
      </c>
      <c r="N225" s="114">
        <v>42</v>
      </c>
      <c r="O225" s="115">
        <v>510</v>
      </c>
      <c r="P225" s="96">
        <v>47</v>
      </c>
      <c r="Q225" s="96">
        <v>38</v>
      </c>
      <c r="R225" s="114">
        <v>34</v>
      </c>
      <c r="S225" s="115">
        <v>0</v>
      </c>
      <c r="T225" s="96">
        <v>0</v>
      </c>
      <c r="U225" s="96">
        <v>0</v>
      </c>
      <c r="V225" s="96">
        <v>0</v>
      </c>
      <c r="W225" s="114">
        <v>0</v>
      </c>
      <c r="X225" s="115">
        <v>75</v>
      </c>
      <c r="Y225" s="96">
        <v>252</v>
      </c>
      <c r="Z225" s="96">
        <v>143</v>
      </c>
      <c r="AA225" s="96">
        <v>121</v>
      </c>
      <c r="AB225" s="96">
        <v>38</v>
      </c>
      <c r="AC225" s="114" t="s">
        <v>0</v>
      </c>
      <c r="AD225" s="115" t="s">
        <v>0</v>
      </c>
      <c r="AE225" s="96" t="s">
        <v>0</v>
      </c>
      <c r="AF225" s="96" t="s">
        <v>0</v>
      </c>
      <c r="AG225" s="96" t="s">
        <v>0</v>
      </c>
      <c r="AH225" s="96" t="s">
        <v>0</v>
      </c>
      <c r="AI225" s="96">
        <v>58</v>
      </c>
      <c r="AJ225" s="75"/>
      <c r="AK225" s="75"/>
      <c r="AL225" s="75"/>
      <c r="AM225" s="75"/>
      <c r="AN225" s="75"/>
    </row>
    <row r="226" spans="1:40" x14ac:dyDescent="0.2">
      <c r="A226" s="81" t="str">
        <f t="shared" si="127"/>
        <v>111AC441547</v>
      </c>
      <c r="B226" s="81" t="str">
        <f t="shared" si="128"/>
        <v>E</v>
      </c>
      <c r="C226" s="81" t="str">
        <f t="shared" si="129"/>
        <v>IC24</v>
      </c>
      <c r="D226" s="70">
        <v>41547</v>
      </c>
      <c r="E226" s="95" t="s">
        <v>78</v>
      </c>
      <c r="F226" s="95" t="str">
        <f t="shared" ca="1" si="130"/>
        <v>South Essex</v>
      </c>
      <c r="G226" s="96" t="s">
        <v>0</v>
      </c>
      <c r="H226" s="114">
        <v>164</v>
      </c>
      <c r="I226" s="134">
        <v>108</v>
      </c>
      <c r="J226" s="96">
        <v>30</v>
      </c>
      <c r="K226" s="96">
        <v>8</v>
      </c>
      <c r="L226" s="96" t="s">
        <v>0</v>
      </c>
      <c r="M226" s="96" t="s">
        <v>0</v>
      </c>
      <c r="N226" s="114">
        <v>5</v>
      </c>
      <c r="O226" s="115">
        <v>126</v>
      </c>
      <c r="P226" s="96">
        <v>11</v>
      </c>
      <c r="Q226" s="96">
        <v>9</v>
      </c>
      <c r="R226" s="114">
        <v>18</v>
      </c>
      <c r="S226" s="115">
        <v>84</v>
      </c>
      <c r="T226" s="96">
        <v>39</v>
      </c>
      <c r="U226" s="96">
        <v>19</v>
      </c>
      <c r="V226" s="96">
        <v>16</v>
      </c>
      <c r="W226" s="114">
        <v>6</v>
      </c>
      <c r="X226" s="115">
        <v>29</v>
      </c>
      <c r="Y226" s="96">
        <v>47</v>
      </c>
      <c r="Z226" s="96">
        <v>68</v>
      </c>
      <c r="AA226" s="96">
        <v>7</v>
      </c>
      <c r="AB226" s="96">
        <v>13</v>
      </c>
      <c r="AC226" s="114" t="s">
        <v>0</v>
      </c>
      <c r="AD226" s="115" t="s">
        <v>0</v>
      </c>
      <c r="AE226" s="96" t="s">
        <v>0</v>
      </c>
      <c r="AF226" s="96" t="s">
        <v>0</v>
      </c>
      <c r="AG226" s="96" t="s">
        <v>0</v>
      </c>
      <c r="AH226" s="96" t="s">
        <v>0</v>
      </c>
      <c r="AI226" s="96">
        <v>13</v>
      </c>
      <c r="AJ226" s="75"/>
      <c r="AK226" s="75"/>
      <c r="AL226" s="75"/>
      <c r="AM226" s="75"/>
      <c r="AN226" s="75"/>
    </row>
    <row r="227" spans="1:40" x14ac:dyDescent="0.2">
      <c r="A227" s="81" t="str">
        <f t="shared" si="127"/>
        <v>111AC641547</v>
      </c>
      <c r="B227" s="81" t="str">
        <f t="shared" si="128"/>
        <v>M</v>
      </c>
      <c r="C227" s="81" t="str">
        <f t="shared" si="129"/>
        <v>DHU</v>
      </c>
      <c r="D227" s="70">
        <v>41547</v>
      </c>
      <c r="E227" s="95" t="s">
        <v>94</v>
      </c>
      <c r="F227" s="95" t="str">
        <f t="shared" ca="1" si="130"/>
        <v>Northamptonshire</v>
      </c>
      <c r="G227" s="96" t="s">
        <v>0</v>
      </c>
      <c r="H227" s="114">
        <v>203</v>
      </c>
      <c r="I227" s="134">
        <v>83</v>
      </c>
      <c r="J227" s="96">
        <v>63</v>
      </c>
      <c r="K227" s="96">
        <v>16</v>
      </c>
      <c r="L227" s="96" t="s">
        <v>0</v>
      </c>
      <c r="M227" s="96" t="s">
        <v>0</v>
      </c>
      <c r="N227" s="114">
        <v>8</v>
      </c>
      <c r="O227" s="115">
        <v>171</v>
      </c>
      <c r="P227" s="96">
        <v>21</v>
      </c>
      <c r="Q227" s="96">
        <v>3</v>
      </c>
      <c r="R227" s="114">
        <v>8</v>
      </c>
      <c r="S227" s="115">
        <v>54</v>
      </c>
      <c r="T227" s="96">
        <v>106</v>
      </c>
      <c r="U227" s="96">
        <v>25</v>
      </c>
      <c r="V227" s="96">
        <v>7</v>
      </c>
      <c r="W227" s="114">
        <v>11</v>
      </c>
      <c r="X227" s="115">
        <v>10</v>
      </c>
      <c r="Y227" s="96">
        <v>54</v>
      </c>
      <c r="Z227" s="96">
        <v>53</v>
      </c>
      <c r="AA227" s="96">
        <v>68</v>
      </c>
      <c r="AB227" s="96">
        <v>3</v>
      </c>
      <c r="AC227" s="114" t="s">
        <v>0</v>
      </c>
      <c r="AD227" s="115" t="s">
        <v>0</v>
      </c>
      <c r="AE227" s="96" t="s">
        <v>0</v>
      </c>
      <c r="AF227" s="96" t="s">
        <v>0</v>
      </c>
      <c r="AG227" s="96" t="s">
        <v>0</v>
      </c>
      <c r="AH227" s="96" t="s">
        <v>0</v>
      </c>
      <c r="AI227" s="96">
        <v>33</v>
      </c>
      <c r="AJ227" s="75"/>
      <c r="AK227" s="75"/>
      <c r="AL227" s="75"/>
      <c r="AM227" s="75"/>
      <c r="AN227" s="75"/>
    </row>
    <row r="228" spans="1:40" x14ac:dyDescent="0.2">
      <c r="A228" s="81" t="str">
        <f t="shared" si="127"/>
        <v>111AC941547</v>
      </c>
      <c r="B228" s="81" t="str">
        <f t="shared" si="128"/>
        <v>M</v>
      </c>
      <c r="C228" s="81" t="str">
        <f t="shared" si="129"/>
        <v>PPG</v>
      </c>
      <c r="D228" s="70">
        <v>41547</v>
      </c>
      <c r="E228" s="95" t="s">
        <v>109</v>
      </c>
      <c r="F228" s="95" t="str">
        <f t="shared" ca="1" si="130"/>
        <v>West Midlands excluding Staffs</v>
      </c>
      <c r="G228" s="96" t="s">
        <v>0</v>
      </c>
      <c r="H228" s="114">
        <v>397</v>
      </c>
      <c r="I228" s="134">
        <v>260</v>
      </c>
      <c r="J228" s="96">
        <v>77</v>
      </c>
      <c r="K228" s="96">
        <v>11</v>
      </c>
      <c r="L228" s="96" t="s">
        <v>0</v>
      </c>
      <c r="M228" s="96" t="s">
        <v>0</v>
      </c>
      <c r="N228" s="114">
        <v>8</v>
      </c>
      <c r="O228" s="115">
        <v>331</v>
      </c>
      <c r="P228" s="96">
        <v>34</v>
      </c>
      <c r="Q228" s="96">
        <v>19</v>
      </c>
      <c r="R228" s="114">
        <v>13</v>
      </c>
      <c r="S228" s="115">
        <v>117</v>
      </c>
      <c r="T228" s="96">
        <v>193</v>
      </c>
      <c r="U228" s="96">
        <v>58</v>
      </c>
      <c r="V228" s="96">
        <v>17</v>
      </c>
      <c r="W228" s="114">
        <v>12</v>
      </c>
      <c r="X228" s="115">
        <v>45</v>
      </c>
      <c r="Y228" s="96">
        <v>73</v>
      </c>
      <c r="Z228" s="96">
        <v>211</v>
      </c>
      <c r="AA228" s="96">
        <v>6</v>
      </c>
      <c r="AB228" s="96">
        <v>15</v>
      </c>
      <c r="AC228" s="114" t="s">
        <v>0</v>
      </c>
      <c r="AD228" s="115" t="s">
        <v>0</v>
      </c>
      <c r="AE228" s="96" t="s">
        <v>0</v>
      </c>
      <c r="AF228" s="96" t="s">
        <v>0</v>
      </c>
      <c r="AG228" s="96" t="s">
        <v>0</v>
      </c>
      <c r="AH228" s="96" t="s">
        <v>0</v>
      </c>
      <c r="AI228" s="96">
        <v>41</v>
      </c>
      <c r="AJ228" s="75"/>
      <c r="AK228" s="75"/>
      <c r="AL228" s="75"/>
      <c r="AM228" s="75"/>
      <c r="AN228" s="75"/>
    </row>
    <row r="229" spans="1:40" x14ac:dyDescent="0.2">
      <c r="A229" s="81" t="str">
        <f t="shared" si="127"/>
        <v>111AA941547</v>
      </c>
      <c r="B229" s="81" t="str">
        <f t="shared" si="128"/>
        <v>L</v>
      </c>
      <c r="C229" s="81" t="str">
        <f t="shared" si="129"/>
        <v>PPG</v>
      </c>
      <c r="D229" s="70">
        <v>41547</v>
      </c>
      <c r="E229" s="95" t="s">
        <v>38</v>
      </c>
      <c r="F229" s="95" t="str">
        <f t="shared" ca="1" si="130"/>
        <v>Hillingdon</v>
      </c>
      <c r="G229" s="96" t="s">
        <v>0</v>
      </c>
      <c r="H229" s="114">
        <v>122</v>
      </c>
      <c r="I229" s="134">
        <v>80</v>
      </c>
      <c r="J229" s="96">
        <v>25</v>
      </c>
      <c r="K229" s="96">
        <v>5</v>
      </c>
      <c r="L229" s="96" t="s">
        <v>0</v>
      </c>
      <c r="M229" s="96" t="s">
        <v>0</v>
      </c>
      <c r="N229" s="114">
        <v>1</v>
      </c>
      <c r="O229" s="115">
        <v>100</v>
      </c>
      <c r="P229" s="96">
        <v>16</v>
      </c>
      <c r="Q229" s="96">
        <v>3</v>
      </c>
      <c r="R229" s="114">
        <v>3</v>
      </c>
      <c r="S229" s="115">
        <v>15</v>
      </c>
      <c r="T229" s="96">
        <v>28</v>
      </c>
      <c r="U229" s="96">
        <v>12</v>
      </c>
      <c r="V229" s="96">
        <v>7</v>
      </c>
      <c r="W229" s="114">
        <v>59</v>
      </c>
      <c r="X229" s="115">
        <v>25</v>
      </c>
      <c r="Y229" s="96">
        <v>39</v>
      </c>
      <c r="Z229" s="96">
        <v>35</v>
      </c>
      <c r="AA229" s="96">
        <v>14</v>
      </c>
      <c r="AB229" s="96">
        <v>7</v>
      </c>
      <c r="AC229" s="114" t="s">
        <v>0</v>
      </c>
      <c r="AD229" s="115" t="s">
        <v>0</v>
      </c>
      <c r="AE229" s="96" t="s">
        <v>0</v>
      </c>
      <c r="AF229" s="96" t="s">
        <v>0</v>
      </c>
      <c r="AG229" s="96" t="s">
        <v>0</v>
      </c>
      <c r="AH229" s="96" t="s">
        <v>0</v>
      </c>
      <c r="AI229" s="96">
        <v>11</v>
      </c>
      <c r="AJ229" s="75"/>
      <c r="AK229" s="75"/>
      <c r="AL229" s="75"/>
      <c r="AM229" s="75"/>
      <c r="AN229" s="75"/>
    </row>
    <row r="230" spans="1:40" x14ac:dyDescent="0.2">
      <c r="A230" s="81" t="str">
        <f t="shared" si="127"/>
        <v>111AB141547</v>
      </c>
      <c r="B230" s="81" t="str">
        <f t="shared" si="128"/>
        <v>L</v>
      </c>
      <c r="C230" s="81" t="str">
        <f t="shared" si="129"/>
        <v>PPG</v>
      </c>
      <c r="D230" s="70">
        <v>41547</v>
      </c>
      <c r="E230" s="95" t="s">
        <v>316</v>
      </c>
      <c r="F230" s="95" t="str">
        <f t="shared" ca="1" si="130"/>
        <v>Croydon</v>
      </c>
      <c r="G230" s="96" t="s">
        <v>0</v>
      </c>
      <c r="H230" s="114">
        <v>147</v>
      </c>
      <c r="I230" s="134">
        <v>95</v>
      </c>
      <c r="J230" s="96">
        <v>24</v>
      </c>
      <c r="K230" s="96">
        <v>9</v>
      </c>
      <c r="L230" s="96" t="s">
        <v>0</v>
      </c>
      <c r="M230" s="96" t="s">
        <v>0</v>
      </c>
      <c r="N230" s="114">
        <v>2</v>
      </c>
      <c r="O230" s="115">
        <v>115</v>
      </c>
      <c r="P230" s="96">
        <v>16</v>
      </c>
      <c r="Q230" s="96">
        <v>6</v>
      </c>
      <c r="R230" s="114">
        <v>12</v>
      </c>
      <c r="S230" s="115">
        <v>19</v>
      </c>
      <c r="T230" s="96">
        <v>47</v>
      </c>
      <c r="U230" s="96">
        <v>11</v>
      </c>
      <c r="V230" s="96">
        <v>4</v>
      </c>
      <c r="W230" s="114">
        <v>68</v>
      </c>
      <c r="X230" s="115">
        <v>30</v>
      </c>
      <c r="Y230" s="96">
        <v>27</v>
      </c>
      <c r="Z230" s="96">
        <v>54</v>
      </c>
      <c r="AA230" s="96">
        <v>27</v>
      </c>
      <c r="AB230" s="96">
        <v>10</v>
      </c>
      <c r="AC230" s="114" t="s">
        <v>0</v>
      </c>
      <c r="AD230" s="115" t="s">
        <v>0</v>
      </c>
      <c r="AE230" s="96" t="s">
        <v>0</v>
      </c>
      <c r="AF230" s="96" t="s">
        <v>0</v>
      </c>
      <c r="AG230" s="96" t="s">
        <v>0</v>
      </c>
      <c r="AH230" s="96" t="s">
        <v>0</v>
      </c>
      <c r="AI230" s="96">
        <v>17</v>
      </c>
      <c r="AJ230" s="75"/>
      <c r="AK230" s="75"/>
      <c r="AL230" s="75"/>
      <c r="AM230" s="75"/>
      <c r="AN230" s="75"/>
    </row>
    <row r="231" spans="1:40" x14ac:dyDescent="0.2">
      <c r="A231" s="81" t="str">
        <f t="shared" si="127"/>
        <v>111AA741547</v>
      </c>
      <c r="B231" s="81" t="str">
        <f t="shared" si="128"/>
        <v>L</v>
      </c>
      <c r="C231" s="81" t="str">
        <f t="shared" si="129"/>
        <v>LCW</v>
      </c>
      <c r="D231" s="70">
        <v>41547</v>
      </c>
      <c r="E231" s="95" t="s">
        <v>35</v>
      </c>
      <c r="F231" s="95" t="str">
        <f t="shared" ca="1" si="130"/>
        <v>Inner North West London</v>
      </c>
      <c r="G231" s="96" t="s">
        <v>0</v>
      </c>
      <c r="H231" s="114">
        <v>80</v>
      </c>
      <c r="I231" s="134">
        <v>39</v>
      </c>
      <c r="J231" s="96">
        <v>16</v>
      </c>
      <c r="K231" s="96">
        <v>9</v>
      </c>
      <c r="L231" s="96" t="s">
        <v>0</v>
      </c>
      <c r="M231" s="96" t="s">
        <v>0</v>
      </c>
      <c r="N231" s="114">
        <v>2</v>
      </c>
      <c r="O231" s="115">
        <v>65</v>
      </c>
      <c r="P231" s="96">
        <v>7</v>
      </c>
      <c r="Q231" s="96">
        <v>3</v>
      </c>
      <c r="R231" s="114">
        <v>5</v>
      </c>
      <c r="S231" s="115">
        <v>27</v>
      </c>
      <c r="T231" s="96">
        <v>30</v>
      </c>
      <c r="U231" s="96">
        <v>13</v>
      </c>
      <c r="V231" s="96">
        <v>4</v>
      </c>
      <c r="W231" s="114">
        <v>6</v>
      </c>
      <c r="X231" s="115">
        <v>0</v>
      </c>
      <c r="Y231" s="96">
        <v>0</v>
      </c>
      <c r="Z231" s="96">
        <v>0</v>
      </c>
      <c r="AA231" s="96">
        <v>0</v>
      </c>
      <c r="AB231" s="96">
        <v>0</v>
      </c>
      <c r="AC231" s="114" t="s">
        <v>0</v>
      </c>
      <c r="AD231" s="115" t="s">
        <v>0</v>
      </c>
      <c r="AE231" s="96" t="s">
        <v>0</v>
      </c>
      <c r="AF231" s="96" t="s">
        <v>0</v>
      </c>
      <c r="AG231" s="96" t="s">
        <v>0</v>
      </c>
      <c r="AH231" s="96" t="s">
        <v>0</v>
      </c>
      <c r="AI231" s="96">
        <v>3</v>
      </c>
      <c r="AJ231" s="75"/>
      <c r="AK231" s="75"/>
      <c r="AL231" s="75"/>
      <c r="AM231" s="75"/>
      <c r="AN231" s="75"/>
    </row>
    <row r="232" spans="1:40" x14ac:dyDescent="0.2">
      <c r="A232" s="81" t="str">
        <f t="shared" si="127"/>
        <v>111AD141547</v>
      </c>
      <c r="B232" s="81" t="str">
        <f t="shared" si="128"/>
        <v>L</v>
      </c>
      <c r="C232" s="81" t="str">
        <f t="shared" si="129"/>
        <v>PPG</v>
      </c>
      <c r="D232" s="70">
        <v>41547</v>
      </c>
      <c r="E232" s="95" t="s">
        <v>319</v>
      </c>
      <c r="F232" s="95" t="str">
        <f t="shared" ca="1" si="130"/>
        <v>Wandsworth</v>
      </c>
      <c r="G232" s="96" t="s">
        <v>0</v>
      </c>
      <c r="H232" s="114">
        <v>155</v>
      </c>
      <c r="I232" s="134">
        <v>93</v>
      </c>
      <c r="J232" s="96">
        <v>33</v>
      </c>
      <c r="K232" s="96">
        <v>2</v>
      </c>
      <c r="L232" s="96" t="s">
        <v>0</v>
      </c>
      <c r="M232" s="96" t="s">
        <v>0</v>
      </c>
      <c r="N232" s="114">
        <v>0</v>
      </c>
      <c r="O232" s="115">
        <v>123</v>
      </c>
      <c r="P232" s="96">
        <v>11</v>
      </c>
      <c r="Q232" s="96">
        <v>11</v>
      </c>
      <c r="R232" s="114">
        <v>7</v>
      </c>
      <c r="S232" s="115">
        <v>30</v>
      </c>
      <c r="T232" s="96">
        <v>34</v>
      </c>
      <c r="U232" s="96">
        <v>12</v>
      </c>
      <c r="V232" s="96">
        <v>5</v>
      </c>
      <c r="W232" s="114">
        <v>74</v>
      </c>
      <c r="X232" s="115">
        <v>28</v>
      </c>
      <c r="Y232" s="96">
        <v>34</v>
      </c>
      <c r="Z232" s="96">
        <v>63</v>
      </c>
      <c r="AA232" s="96">
        <v>17</v>
      </c>
      <c r="AB232" s="96">
        <v>7</v>
      </c>
      <c r="AC232" s="114" t="s">
        <v>0</v>
      </c>
      <c r="AD232" s="115" t="s">
        <v>0</v>
      </c>
      <c r="AE232" s="96" t="s">
        <v>0</v>
      </c>
      <c r="AF232" s="96" t="s">
        <v>0</v>
      </c>
      <c r="AG232" s="96" t="s">
        <v>0</v>
      </c>
      <c r="AH232" s="96" t="s">
        <v>0</v>
      </c>
      <c r="AI232" s="96">
        <v>27</v>
      </c>
      <c r="AJ232" s="75"/>
      <c r="AK232" s="75"/>
      <c r="AL232" s="75"/>
      <c r="AM232" s="75"/>
      <c r="AN232" s="75"/>
    </row>
    <row r="233" spans="1:40" x14ac:dyDescent="0.2">
      <c r="A233" s="81" t="str">
        <f t="shared" si="127"/>
        <v>111AD241547</v>
      </c>
      <c r="B233" s="81" t="str">
        <f t="shared" si="128"/>
        <v>L</v>
      </c>
      <c r="C233" s="81" t="str">
        <f t="shared" si="129"/>
        <v>PPG</v>
      </c>
      <c r="D233" s="70">
        <v>41547</v>
      </c>
      <c r="E233" s="95" t="s">
        <v>323</v>
      </c>
      <c r="F233" s="95" t="str">
        <f t="shared" ca="1" si="130"/>
        <v>Sutton &amp; Merton</v>
      </c>
      <c r="G233" s="96" t="s">
        <v>0</v>
      </c>
      <c r="H233" s="114">
        <v>452</v>
      </c>
      <c r="I233" s="134">
        <v>294</v>
      </c>
      <c r="J233" s="96">
        <v>95</v>
      </c>
      <c r="K233" s="96">
        <v>18</v>
      </c>
      <c r="L233" s="96" t="s">
        <v>0</v>
      </c>
      <c r="M233" s="96" t="s">
        <v>0</v>
      </c>
      <c r="N233" s="114">
        <v>4</v>
      </c>
      <c r="O233" s="115">
        <v>366</v>
      </c>
      <c r="P233" s="96">
        <v>45</v>
      </c>
      <c r="Q233" s="96">
        <v>23</v>
      </c>
      <c r="R233" s="114">
        <v>18</v>
      </c>
      <c r="S233" s="115">
        <v>146</v>
      </c>
      <c r="T233" s="96">
        <v>218</v>
      </c>
      <c r="U233" s="96">
        <v>57</v>
      </c>
      <c r="V233" s="96">
        <v>15</v>
      </c>
      <c r="W233" s="114">
        <v>16</v>
      </c>
      <c r="X233" s="115">
        <v>43</v>
      </c>
      <c r="Y233" s="96">
        <v>109</v>
      </c>
      <c r="Z233" s="96">
        <v>219</v>
      </c>
      <c r="AA233" s="96">
        <v>13</v>
      </c>
      <c r="AB233" s="96">
        <v>18</v>
      </c>
      <c r="AC233" s="114" t="s">
        <v>0</v>
      </c>
      <c r="AD233" s="115" t="s">
        <v>0</v>
      </c>
      <c r="AE233" s="96" t="s">
        <v>0</v>
      </c>
      <c r="AF233" s="96" t="s">
        <v>0</v>
      </c>
      <c r="AG233" s="96" t="s">
        <v>0</v>
      </c>
      <c r="AH233" s="96" t="s">
        <v>0</v>
      </c>
      <c r="AI233" s="96">
        <v>41</v>
      </c>
      <c r="AJ233" s="75"/>
      <c r="AK233" s="75"/>
      <c r="AL233" s="75"/>
      <c r="AM233" s="75"/>
      <c r="AN233" s="75"/>
    </row>
    <row r="234" spans="1:40" x14ac:dyDescent="0.2">
      <c r="A234" s="81" t="str">
        <f t="shared" si="127"/>
        <v>111AD341547</v>
      </c>
      <c r="B234" s="81" t="str">
        <f t="shared" si="128"/>
        <v>L</v>
      </c>
      <c r="C234" s="81" t="str">
        <f t="shared" si="129"/>
        <v>PPG</v>
      </c>
      <c r="D234" s="70">
        <v>41547</v>
      </c>
      <c r="E234" s="95" t="s">
        <v>325</v>
      </c>
      <c r="F234" s="95" t="str">
        <f t="shared" ca="1" si="130"/>
        <v>Kingston &amp; Richmond</v>
      </c>
      <c r="G234" s="96" t="s">
        <v>0</v>
      </c>
      <c r="H234" s="114">
        <v>22</v>
      </c>
      <c r="I234" s="134">
        <v>15</v>
      </c>
      <c r="J234" s="96">
        <v>5</v>
      </c>
      <c r="K234" s="96">
        <v>1</v>
      </c>
      <c r="L234" s="96" t="s">
        <v>0</v>
      </c>
      <c r="M234" s="96" t="s">
        <v>0</v>
      </c>
      <c r="N234" s="114">
        <v>0</v>
      </c>
      <c r="O234" s="115">
        <v>18</v>
      </c>
      <c r="P234" s="96">
        <v>2</v>
      </c>
      <c r="Q234" s="96">
        <v>0</v>
      </c>
      <c r="R234" s="114">
        <v>2</v>
      </c>
      <c r="S234" s="115">
        <v>5</v>
      </c>
      <c r="T234" s="96">
        <v>10</v>
      </c>
      <c r="U234" s="96">
        <v>2</v>
      </c>
      <c r="V234" s="96">
        <v>0</v>
      </c>
      <c r="W234" s="114">
        <v>5</v>
      </c>
      <c r="X234" s="115">
        <v>1</v>
      </c>
      <c r="Y234" s="96">
        <v>7</v>
      </c>
      <c r="Z234" s="96">
        <v>5</v>
      </c>
      <c r="AA234" s="96">
        <v>2</v>
      </c>
      <c r="AB234" s="96">
        <v>7</v>
      </c>
      <c r="AC234" s="114" t="s">
        <v>0</v>
      </c>
      <c r="AD234" s="115" t="s">
        <v>0</v>
      </c>
      <c r="AE234" s="96" t="s">
        <v>0</v>
      </c>
      <c r="AF234" s="96" t="s">
        <v>0</v>
      </c>
      <c r="AG234" s="96" t="s">
        <v>0</v>
      </c>
      <c r="AH234" s="96" t="s">
        <v>0</v>
      </c>
      <c r="AI234" s="96">
        <v>1</v>
      </c>
      <c r="AJ234" s="75"/>
      <c r="AK234" s="75"/>
      <c r="AL234" s="75"/>
      <c r="AM234" s="75"/>
      <c r="AN234" s="75"/>
    </row>
    <row r="235" spans="1:40" x14ac:dyDescent="0.2">
      <c r="A235" s="81" t="str">
        <f t="shared" si="127"/>
        <v>111AD541547</v>
      </c>
      <c r="B235" s="81" t="str">
        <f t="shared" si="128"/>
        <v>L</v>
      </c>
      <c r="C235" s="81" t="str">
        <f t="shared" si="129"/>
        <v>LCW</v>
      </c>
      <c r="D235" s="70">
        <v>41547</v>
      </c>
      <c r="E235" s="95" t="s">
        <v>113</v>
      </c>
      <c r="F235" s="95" t="str">
        <f t="shared" ca="1" si="130"/>
        <v>North Central London</v>
      </c>
      <c r="G235" s="96" t="s">
        <v>0</v>
      </c>
      <c r="H235" s="114">
        <v>106</v>
      </c>
      <c r="I235" s="134">
        <v>56</v>
      </c>
      <c r="J235" s="96">
        <v>27</v>
      </c>
      <c r="K235" s="96">
        <v>6</v>
      </c>
      <c r="L235" s="96" t="s">
        <v>0</v>
      </c>
      <c r="M235" s="96" t="s">
        <v>0</v>
      </c>
      <c r="N235" s="114">
        <v>8</v>
      </c>
      <c r="O235" s="115">
        <v>79</v>
      </c>
      <c r="P235" s="96">
        <v>5</v>
      </c>
      <c r="Q235" s="96">
        <v>15</v>
      </c>
      <c r="R235" s="114">
        <v>7</v>
      </c>
      <c r="S235" s="115">
        <v>39</v>
      </c>
      <c r="T235" s="96">
        <v>46</v>
      </c>
      <c r="U235" s="96">
        <v>8</v>
      </c>
      <c r="V235" s="96">
        <v>5</v>
      </c>
      <c r="W235" s="114">
        <v>8</v>
      </c>
      <c r="X235" s="115">
        <v>0</v>
      </c>
      <c r="Y235" s="96">
        <v>0</v>
      </c>
      <c r="Z235" s="96">
        <v>0</v>
      </c>
      <c r="AA235" s="96">
        <v>0</v>
      </c>
      <c r="AB235" s="96">
        <v>0</v>
      </c>
      <c r="AC235" s="114" t="s">
        <v>0</v>
      </c>
      <c r="AD235" s="115" t="s">
        <v>0</v>
      </c>
      <c r="AE235" s="96" t="s">
        <v>0</v>
      </c>
      <c r="AF235" s="96" t="s">
        <v>0</v>
      </c>
      <c r="AG235" s="96" t="s">
        <v>0</v>
      </c>
      <c r="AH235" s="96" t="s">
        <v>0</v>
      </c>
      <c r="AI235" s="96">
        <v>3</v>
      </c>
      <c r="AJ235" s="75"/>
      <c r="AK235" s="75"/>
      <c r="AL235" s="75"/>
      <c r="AM235" s="75"/>
      <c r="AN235" s="75"/>
    </row>
    <row r="236" spans="1:40" x14ac:dyDescent="0.2">
      <c r="A236" s="81" t="str">
        <f t="shared" si="127"/>
        <v>111AD741547</v>
      </c>
      <c r="B236" s="81" t="str">
        <f t="shared" si="128"/>
        <v>L</v>
      </c>
      <c r="C236" s="81" t="str">
        <f t="shared" si="129"/>
        <v>LAS</v>
      </c>
      <c r="D236" s="70">
        <v>41547</v>
      </c>
      <c r="E236" s="95" t="s">
        <v>117</v>
      </c>
      <c r="F236" s="95" t="str">
        <f t="shared" ca="1" si="130"/>
        <v>South East London</v>
      </c>
      <c r="G236" s="96" t="s">
        <v>0</v>
      </c>
      <c r="H236" s="114">
        <v>438</v>
      </c>
      <c r="I236" s="134">
        <v>278</v>
      </c>
      <c r="J236" s="96">
        <v>93</v>
      </c>
      <c r="K236" s="96">
        <v>18</v>
      </c>
      <c r="L236" s="96" t="s">
        <v>0</v>
      </c>
      <c r="M236" s="96" t="s">
        <v>0</v>
      </c>
      <c r="N236" s="114">
        <v>8</v>
      </c>
      <c r="O236" s="115">
        <v>337</v>
      </c>
      <c r="P236" s="96">
        <v>51</v>
      </c>
      <c r="Q236" s="96">
        <v>28</v>
      </c>
      <c r="R236" s="114">
        <v>22</v>
      </c>
      <c r="S236" s="115">
        <v>140</v>
      </c>
      <c r="T236" s="96">
        <v>212</v>
      </c>
      <c r="U236" s="96">
        <v>51</v>
      </c>
      <c r="V236" s="96">
        <v>20</v>
      </c>
      <c r="W236" s="114">
        <v>15</v>
      </c>
      <c r="X236" s="115">
        <v>44</v>
      </c>
      <c r="Y236" s="96">
        <v>94</v>
      </c>
      <c r="Z236" s="96">
        <v>216</v>
      </c>
      <c r="AA236" s="96">
        <v>13</v>
      </c>
      <c r="AB236" s="96">
        <v>23</v>
      </c>
      <c r="AC236" s="114" t="s">
        <v>0</v>
      </c>
      <c r="AD236" s="115" t="s">
        <v>0</v>
      </c>
      <c r="AE236" s="96" t="s">
        <v>0</v>
      </c>
      <c r="AF236" s="96" t="s">
        <v>0</v>
      </c>
      <c r="AG236" s="96" t="s">
        <v>0</v>
      </c>
      <c r="AH236" s="96" t="s">
        <v>0</v>
      </c>
      <c r="AI236" s="96">
        <v>41</v>
      </c>
      <c r="AJ236" s="75"/>
      <c r="AK236" s="75"/>
      <c r="AL236" s="75"/>
      <c r="AM236" s="75"/>
      <c r="AN236" s="75"/>
    </row>
    <row r="237" spans="1:40" x14ac:dyDescent="0.2">
      <c r="A237" s="81" t="str">
        <f t="shared" si="127"/>
        <v>111AD841547</v>
      </c>
      <c r="B237" s="81" t="str">
        <f t="shared" si="128"/>
        <v>L</v>
      </c>
      <c r="C237" s="81" t="str">
        <f t="shared" si="129"/>
        <v>PELC</v>
      </c>
      <c r="D237" s="70">
        <v>41547</v>
      </c>
      <c r="E237" s="95" t="s">
        <v>120</v>
      </c>
      <c r="F237" s="95" t="str">
        <f t="shared" ca="1" si="130"/>
        <v>East London and City</v>
      </c>
      <c r="G237" s="96" t="s">
        <v>0</v>
      </c>
      <c r="H237" s="114">
        <v>321</v>
      </c>
      <c r="I237" s="134">
        <v>189</v>
      </c>
      <c r="J237" s="96">
        <v>78</v>
      </c>
      <c r="K237" s="96">
        <v>22</v>
      </c>
      <c r="L237" s="96" t="s">
        <v>0</v>
      </c>
      <c r="M237" s="96" t="s">
        <v>0</v>
      </c>
      <c r="N237" s="114">
        <v>4</v>
      </c>
      <c r="O237" s="115">
        <v>247</v>
      </c>
      <c r="P237" s="96">
        <v>42</v>
      </c>
      <c r="Q237" s="96">
        <v>23</v>
      </c>
      <c r="R237" s="114">
        <v>9</v>
      </c>
      <c r="S237" s="115">
        <v>104</v>
      </c>
      <c r="T237" s="96">
        <v>156</v>
      </c>
      <c r="U237" s="96">
        <v>37</v>
      </c>
      <c r="V237" s="96">
        <v>14</v>
      </c>
      <c r="W237" s="114">
        <v>10</v>
      </c>
      <c r="X237" s="115">
        <v>29</v>
      </c>
      <c r="Y237" s="96">
        <v>67</v>
      </c>
      <c r="Z237" s="96">
        <v>160</v>
      </c>
      <c r="AA237" s="96">
        <v>9</v>
      </c>
      <c r="AB237" s="96">
        <v>15</v>
      </c>
      <c r="AC237" s="114" t="s">
        <v>0</v>
      </c>
      <c r="AD237" s="115" t="s">
        <v>0</v>
      </c>
      <c r="AE237" s="96" t="s">
        <v>0</v>
      </c>
      <c r="AF237" s="96" t="s">
        <v>0</v>
      </c>
      <c r="AG237" s="96" t="s">
        <v>0</v>
      </c>
      <c r="AH237" s="96" t="s">
        <v>0</v>
      </c>
      <c r="AI237" s="96">
        <v>28</v>
      </c>
      <c r="AJ237" s="75"/>
      <c r="AK237" s="75"/>
      <c r="AL237" s="75"/>
      <c r="AM237" s="75"/>
      <c r="AN237" s="75"/>
    </row>
    <row r="238" spans="1:40" x14ac:dyDescent="0.2">
      <c r="A238" s="82" t="str">
        <f t="shared" si="127"/>
        <v>111AA141729</v>
      </c>
      <c r="B238" s="82" t="str">
        <f t="shared" si="128"/>
        <v>NE</v>
      </c>
      <c r="C238" s="82" t="str">
        <f t="shared" si="129"/>
        <v>NEAS</v>
      </c>
      <c r="D238" s="90">
        <v>41729</v>
      </c>
      <c r="E238" s="97" t="s">
        <v>10</v>
      </c>
      <c r="F238" s="97" t="str">
        <f t="shared" ca="1" si="130"/>
        <v>North East</v>
      </c>
      <c r="G238" s="98" t="s">
        <v>0</v>
      </c>
      <c r="H238" s="116">
        <v>634</v>
      </c>
      <c r="I238" s="98">
        <v>365</v>
      </c>
      <c r="J238" s="98">
        <v>159</v>
      </c>
      <c r="K238" s="98">
        <v>35</v>
      </c>
      <c r="L238" s="98" t="s">
        <v>0</v>
      </c>
      <c r="M238" s="98" t="s">
        <v>0</v>
      </c>
      <c r="N238" s="116">
        <v>18</v>
      </c>
      <c r="O238" s="117">
        <v>538</v>
      </c>
      <c r="P238" s="98">
        <v>44</v>
      </c>
      <c r="Q238" s="98">
        <v>15</v>
      </c>
      <c r="R238" s="116">
        <v>37</v>
      </c>
      <c r="S238" s="117">
        <v>285</v>
      </c>
      <c r="T238" s="98">
        <v>211</v>
      </c>
      <c r="U238" s="98">
        <v>69</v>
      </c>
      <c r="V238" s="98">
        <v>50</v>
      </c>
      <c r="W238" s="116">
        <v>19</v>
      </c>
      <c r="X238" s="117">
        <v>174</v>
      </c>
      <c r="Y238" s="98">
        <v>153</v>
      </c>
      <c r="Z238" s="98">
        <v>231</v>
      </c>
      <c r="AA238" s="98">
        <v>39</v>
      </c>
      <c r="AB238" s="98">
        <v>0</v>
      </c>
      <c r="AC238" s="116" t="s">
        <v>0</v>
      </c>
      <c r="AD238" s="117" t="s">
        <v>0</v>
      </c>
      <c r="AE238" s="98" t="s">
        <v>0</v>
      </c>
      <c r="AF238" s="98" t="s">
        <v>0</v>
      </c>
      <c r="AG238" s="98" t="s">
        <v>0</v>
      </c>
      <c r="AH238" s="98" t="s">
        <v>0</v>
      </c>
      <c r="AI238" s="98">
        <v>57</v>
      </c>
      <c r="AJ238" s="75"/>
      <c r="AK238" s="75"/>
      <c r="AL238" s="75"/>
      <c r="AM238" s="75"/>
      <c r="AN238" s="75"/>
    </row>
    <row r="239" spans="1:40" x14ac:dyDescent="0.2">
      <c r="A239" s="81" t="str">
        <f t="shared" si="127"/>
        <v>111AF541729</v>
      </c>
      <c r="B239" s="81" t="str">
        <f t="shared" si="128"/>
        <v>NW</v>
      </c>
      <c r="C239" s="81" t="str">
        <f t="shared" si="129"/>
        <v>NWAS</v>
      </c>
      <c r="D239" s="70">
        <v>41729</v>
      </c>
      <c r="E239" s="95" t="s">
        <v>329</v>
      </c>
      <c r="F239" s="95" t="str">
        <f t="shared" ca="1" si="130"/>
        <v>North West excluding Blackpool</v>
      </c>
      <c r="G239" s="96" t="s">
        <v>0</v>
      </c>
      <c r="H239" s="114">
        <v>1025</v>
      </c>
      <c r="I239" s="134">
        <v>760</v>
      </c>
      <c r="J239" s="96">
        <v>159</v>
      </c>
      <c r="K239" s="96">
        <v>42</v>
      </c>
      <c r="L239" s="96" t="s">
        <v>0</v>
      </c>
      <c r="M239" s="96" t="s">
        <v>0</v>
      </c>
      <c r="N239" s="114">
        <v>18</v>
      </c>
      <c r="O239" s="115">
        <v>898</v>
      </c>
      <c r="P239" s="96">
        <v>66</v>
      </c>
      <c r="Q239" s="96">
        <v>44</v>
      </c>
      <c r="R239" s="114">
        <v>17</v>
      </c>
      <c r="S239" s="115">
        <v>341</v>
      </c>
      <c r="T239" s="96">
        <v>515</v>
      </c>
      <c r="U239" s="96">
        <v>113</v>
      </c>
      <c r="V239" s="96">
        <v>32</v>
      </c>
      <c r="W239" s="114">
        <v>24</v>
      </c>
      <c r="X239" s="115">
        <v>93</v>
      </c>
      <c r="Y239" s="96">
        <v>287</v>
      </c>
      <c r="Z239" s="96">
        <v>19</v>
      </c>
      <c r="AA239" s="96">
        <v>12</v>
      </c>
      <c r="AB239" s="96">
        <v>14</v>
      </c>
      <c r="AC239" s="114" t="s">
        <v>0</v>
      </c>
      <c r="AD239" s="115" t="s">
        <v>0</v>
      </c>
      <c r="AE239" s="96" t="s">
        <v>0</v>
      </c>
      <c r="AF239" s="96" t="s">
        <v>0</v>
      </c>
      <c r="AG239" s="96" t="s">
        <v>0</v>
      </c>
      <c r="AH239" s="96" t="s">
        <v>0</v>
      </c>
      <c r="AI239" s="96">
        <v>46</v>
      </c>
      <c r="AJ239" s="75"/>
      <c r="AK239" s="75"/>
      <c r="AL239" s="75"/>
      <c r="AM239" s="75"/>
      <c r="AN239" s="75"/>
    </row>
    <row r="240" spans="1:40" x14ac:dyDescent="0.2">
      <c r="A240" s="81" t="str">
        <f t="shared" si="127"/>
        <v>111AD941729</v>
      </c>
      <c r="B240" s="81" t="str">
        <f t="shared" si="128"/>
        <v>NE</v>
      </c>
      <c r="C240" s="81" t="str">
        <f t="shared" si="129"/>
        <v>YAS</v>
      </c>
      <c r="D240" s="70">
        <v>41729</v>
      </c>
      <c r="E240" s="95" t="s">
        <v>122</v>
      </c>
      <c r="F240" s="95" t="str">
        <f t="shared" ca="1" si="130"/>
        <v>Yorkshire and Humber</v>
      </c>
      <c r="G240" s="96" t="s">
        <v>0</v>
      </c>
      <c r="H240" s="114">
        <v>290</v>
      </c>
      <c r="I240" s="134">
        <v>193</v>
      </c>
      <c r="J240" s="96">
        <v>67</v>
      </c>
      <c r="K240" s="96">
        <v>8</v>
      </c>
      <c r="L240" s="96" t="s">
        <v>0</v>
      </c>
      <c r="M240" s="96" t="s">
        <v>0</v>
      </c>
      <c r="N240" s="114">
        <v>8</v>
      </c>
      <c r="O240" s="115">
        <v>169</v>
      </c>
      <c r="P240" s="96">
        <v>0</v>
      </c>
      <c r="Q240" s="96">
        <v>9</v>
      </c>
      <c r="R240" s="114">
        <v>0</v>
      </c>
      <c r="S240" s="115">
        <v>0</v>
      </c>
      <c r="T240" s="96">
        <v>0</v>
      </c>
      <c r="U240" s="96">
        <v>0</v>
      </c>
      <c r="V240" s="96">
        <v>0</v>
      </c>
      <c r="W240" s="114">
        <v>0</v>
      </c>
      <c r="X240" s="115">
        <v>0</v>
      </c>
      <c r="Y240" s="96">
        <v>0</v>
      </c>
      <c r="Z240" s="96">
        <v>0</v>
      </c>
      <c r="AA240" s="96">
        <v>0</v>
      </c>
      <c r="AB240" s="96">
        <v>0</v>
      </c>
      <c r="AC240" s="114" t="s">
        <v>0</v>
      </c>
      <c r="AD240" s="115" t="s">
        <v>0</v>
      </c>
      <c r="AE240" s="96" t="s">
        <v>0</v>
      </c>
      <c r="AF240" s="96" t="s">
        <v>0</v>
      </c>
      <c r="AG240" s="96" t="s">
        <v>0</v>
      </c>
      <c r="AH240" s="96" t="s">
        <v>0</v>
      </c>
      <c r="AI240" s="96">
        <v>14</v>
      </c>
      <c r="AJ240" s="75"/>
      <c r="AK240" s="75"/>
      <c r="AL240" s="75"/>
      <c r="AM240" s="75"/>
      <c r="AN240" s="75"/>
    </row>
    <row r="241" spans="1:40" x14ac:dyDescent="0.2">
      <c r="A241" s="81" t="str">
        <f t="shared" si="127"/>
        <v>111AA641729</v>
      </c>
      <c r="B241" s="81" t="str">
        <f t="shared" si="128"/>
        <v>SE</v>
      </c>
      <c r="C241" s="81" t="str">
        <f t="shared" si="129"/>
        <v>IOW</v>
      </c>
      <c r="D241" s="70">
        <v>41729</v>
      </c>
      <c r="E241" s="95" t="s">
        <v>32</v>
      </c>
      <c r="F241" s="95" t="str">
        <f t="shared" ca="1" si="130"/>
        <v>Isle of Wight</v>
      </c>
      <c r="G241" s="96" t="s">
        <v>0</v>
      </c>
      <c r="H241" s="114">
        <v>159</v>
      </c>
      <c r="I241" s="134">
        <v>124</v>
      </c>
      <c r="J241" s="96">
        <v>26</v>
      </c>
      <c r="K241" s="96">
        <v>0</v>
      </c>
      <c r="L241" s="96" t="s">
        <v>0</v>
      </c>
      <c r="M241" s="96" t="s">
        <v>0</v>
      </c>
      <c r="N241" s="114">
        <v>7</v>
      </c>
      <c r="O241" s="115">
        <v>142</v>
      </c>
      <c r="P241" s="96">
        <v>7</v>
      </c>
      <c r="Q241" s="96">
        <v>2</v>
      </c>
      <c r="R241" s="114">
        <v>8</v>
      </c>
      <c r="S241" s="115">
        <v>46</v>
      </c>
      <c r="T241" s="96">
        <v>73</v>
      </c>
      <c r="U241" s="96">
        <v>20</v>
      </c>
      <c r="V241" s="96">
        <v>3</v>
      </c>
      <c r="W241" s="114">
        <v>17</v>
      </c>
      <c r="X241" s="115">
        <v>33</v>
      </c>
      <c r="Y241" s="96">
        <v>44</v>
      </c>
      <c r="Z241" s="96">
        <v>68</v>
      </c>
      <c r="AA241" s="96">
        <v>2</v>
      </c>
      <c r="AB241" s="96">
        <v>3</v>
      </c>
      <c r="AC241" s="114" t="s">
        <v>0</v>
      </c>
      <c r="AD241" s="115" t="s">
        <v>0</v>
      </c>
      <c r="AE241" s="96" t="s">
        <v>0</v>
      </c>
      <c r="AF241" s="96" t="s">
        <v>0</v>
      </c>
      <c r="AG241" s="96" t="s">
        <v>0</v>
      </c>
      <c r="AH241" s="96" t="s">
        <v>0</v>
      </c>
      <c r="AI241" s="96">
        <v>2</v>
      </c>
      <c r="AJ241" s="75"/>
      <c r="AK241" s="75"/>
      <c r="AL241" s="75"/>
      <c r="AM241" s="75"/>
      <c r="AN241" s="75"/>
    </row>
    <row r="242" spans="1:40" x14ac:dyDescent="0.2">
      <c r="A242" s="81" t="str">
        <f t="shared" si="127"/>
        <v>111AB441729</v>
      </c>
      <c r="B242" s="81" t="str">
        <f t="shared" si="128"/>
        <v>SE</v>
      </c>
      <c r="C242" s="81" t="str">
        <f t="shared" si="129"/>
        <v>SCAS</v>
      </c>
      <c r="D242" s="70">
        <v>41729</v>
      </c>
      <c r="E242" s="95" t="s">
        <v>52</v>
      </c>
      <c r="F242" s="95" t="str">
        <f t="shared" ca="1" si="130"/>
        <v>Oxfordshire</v>
      </c>
      <c r="G242" s="96" t="s">
        <v>0</v>
      </c>
      <c r="H242" s="114">
        <v>195</v>
      </c>
      <c r="I242" s="134">
        <v>161</v>
      </c>
      <c r="J242" s="96">
        <v>0</v>
      </c>
      <c r="K242" s="96">
        <v>13</v>
      </c>
      <c r="L242" s="96" t="s">
        <v>0</v>
      </c>
      <c r="M242" s="96" t="s">
        <v>0</v>
      </c>
      <c r="N242" s="114">
        <v>8</v>
      </c>
      <c r="O242" s="115">
        <v>162</v>
      </c>
      <c r="P242" s="96">
        <v>20</v>
      </c>
      <c r="Q242" s="96">
        <v>7</v>
      </c>
      <c r="R242" s="114">
        <v>6</v>
      </c>
      <c r="S242" s="115">
        <v>56</v>
      </c>
      <c r="T242" s="96">
        <v>91</v>
      </c>
      <c r="U242" s="96">
        <v>21</v>
      </c>
      <c r="V242" s="96">
        <v>17</v>
      </c>
      <c r="W242" s="114">
        <v>10</v>
      </c>
      <c r="X242" s="115">
        <v>16</v>
      </c>
      <c r="Y242" s="96">
        <v>19</v>
      </c>
      <c r="Z242" s="96">
        <v>130</v>
      </c>
      <c r="AA242" s="96">
        <v>8</v>
      </c>
      <c r="AB242" s="96">
        <v>6</v>
      </c>
      <c r="AC242" s="114" t="s">
        <v>0</v>
      </c>
      <c r="AD242" s="115" t="s">
        <v>0</v>
      </c>
      <c r="AE242" s="96" t="s">
        <v>0</v>
      </c>
      <c r="AF242" s="96" t="s">
        <v>0</v>
      </c>
      <c r="AG242" s="96" t="s">
        <v>0</v>
      </c>
      <c r="AH242" s="96" t="s">
        <v>0</v>
      </c>
      <c r="AI242" s="96">
        <v>13</v>
      </c>
      <c r="AJ242" s="75"/>
      <c r="AK242" s="75"/>
      <c r="AL242" s="75"/>
      <c r="AM242" s="75"/>
      <c r="AN242" s="75"/>
    </row>
    <row r="243" spans="1:40" x14ac:dyDescent="0.2">
      <c r="A243" s="81" t="str">
        <f t="shared" ref="A243:A306" si="131">CONCATENATE(E243,D243)</f>
        <v>111AE641729</v>
      </c>
      <c r="B243" s="81" t="str">
        <f t="shared" ref="B243:B306" si="132">INDEX($AL$13:$AN$86,MATCH($E243,Area_Code,0),2)</f>
        <v>SW</v>
      </c>
      <c r="C243" s="81" t="str">
        <f t="shared" ref="C243:C306" si="133">VLOOKUP($E243,$AL$13:$AN$86,3,0)</f>
        <v>PPG</v>
      </c>
      <c r="D243" s="70">
        <v>41729</v>
      </c>
      <c r="E243" s="95" t="s">
        <v>175</v>
      </c>
      <c r="F243" s="95" t="str">
        <f t="shared" ref="F243:F306" ca="1" si="134">OFFSET($AK$12,MATCH($E243,Area_Code,0),0)</f>
        <v>Bath and North East Somerset &amp; Wiltshire</v>
      </c>
      <c r="G243" s="96" t="s">
        <v>0</v>
      </c>
      <c r="H243" s="114">
        <v>203</v>
      </c>
      <c r="I243" s="134">
        <v>109</v>
      </c>
      <c r="J243" s="96">
        <v>63</v>
      </c>
      <c r="K243" s="96">
        <v>14</v>
      </c>
      <c r="L243" s="96" t="s">
        <v>0</v>
      </c>
      <c r="M243" s="96" t="s">
        <v>0</v>
      </c>
      <c r="N243" s="114">
        <v>5</v>
      </c>
      <c r="O243" s="115">
        <v>171</v>
      </c>
      <c r="P243" s="96">
        <v>14</v>
      </c>
      <c r="Q243" s="96">
        <v>11</v>
      </c>
      <c r="R243" s="114">
        <v>7</v>
      </c>
      <c r="S243" s="115">
        <v>0</v>
      </c>
      <c r="T243" s="96">
        <v>0</v>
      </c>
      <c r="U243" s="96">
        <v>0</v>
      </c>
      <c r="V243" s="96">
        <v>0</v>
      </c>
      <c r="W243" s="114">
        <v>0</v>
      </c>
      <c r="X243" s="115">
        <v>35</v>
      </c>
      <c r="Y243" s="96">
        <v>61</v>
      </c>
      <c r="Z243" s="96">
        <v>86</v>
      </c>
      <c r="AA243" s="96">
        <v>0</v>
      </c>
      <c r="AB243" s="96">
        <v>16</v>
      </c>
      <c r="AC243" s="114" t="s">
        <v>0</v>
      </c>
      <c r="AD243" s="115" t="s">
        <v>0</v>
      </c>
      <c r="AE243" s="96" t="s">
        <v>0</v>
      </c>
      <c r="AF243" s="96" t="s">
        <v>0</v>
      </c>
      <c r="AG243" s="96" t="s">
        <v>0</v>
      </c>
      <c r="AH243" s="96" t="s">
        <v>0</v>
      </c>
      <c r="AI243" s="96">
        <v>12</v>
      </c>
      <c r="AJ243" s="75"/>
      <c r="AK243" s="75"/>
      <c r="AL243" s="75"/>
      <c r="AM243" s="75"/>
      <c r="AN243" s="75"/>
    </row>
    <row r="244" spans="1:40" x14ac:dyDescent="0.2">
      <c r="A244" s="81" t="str">
        <f t="shared" si="131"/>
        <v>111AE741729</v>
      </c>
      <c r="B244" s="81" t="str">
        <f t="shared" si="132"/>
        <v>SW</v>
      </c>
      <c r="C244" s="81" t="str">
        <f t="shared" si="133"/>
        <v>PPG</v>
      </c>
      <c r="D244" s="70">
        <v>41729</v>
      </c>
      <c r="E244" s="95" t="s">
        <v>177</v>
      </c>
      <c r="F244" s="95" t="str">
        <f t="shared" ca="1" si="134"/>
        <v>Bristol, North Somerset &amp; South Gloucestershire</v>
      </c>
      <c r="G244" s="96" t="s">
        <v>0</v>
      </c>
      <c r="H244" s="114">
        <v>302</v>
      </c>
      <c r="I244" s="134">
        <v>158</v>
      </c>
      <c r="J244" s="96">
        <v>94</v>
      </c>
      <c r="K244" s="96">
        <v>25</v>
      </c>
      <c r="L244" s="96" t="s">
        <v>0</v>
      </c>
      <c r="M244" s="96" t="s">
        <v>0</v>
      </c>
      <c r="N244" s="114">
        <v>6</v>
      </c>
      <c r="O244" s="115">
        <v>241</v>
      </c>
      <c r="P244" s="96">
        <v>34</v>
      </c>
      <c r="Q244" s="96">
        <v>17</v>
      </c>
      <c r="R244" s="114">
        <v>11</v>
      </c>
      <c r="S244" s="115">
        <v>0</v>
      </c>
      <c r="T244" s="96">
        <v>0</v>
      </c>
      <c r="U244" s="96">
        <v>0</v>
      </c>
      <c r="V244" s="96">
        <v>0</v>
      </c>
      <c r="W244" s="114">
        <v>0</v>
      </c>
      <c r="X244" s="115">
        <v>49</v>
      </c>
      <c r="Y244" s="96">
        <v>82</v>
      </c>
      <c r="Z244" s="96">
        <v>134</v>
      </c>
      <c r="AA244" s="96">
        <v>0</v>
      </c>
      <c r="AB244" s="96">
        <v>35</v>
      </c>
      <c r="AC244" s="114" t="s">
        <v>0</v>
      </c>
      <c r="AD244" s="115" t="s">
        <v>0</v>
      </c>
      <c r="AE244" s="96" t="s">
        <v>0</v>
      </c>
      <c r="AF244" s="96" t="s">
        <v>0</v>
      </c>
      <c r="AG244" s="96" t="s">
        <v>0</v>
      </c>
      <c r="AH244" s="96" t="s">
        <v>0</v>
      </c>
      <c r="AI244" s="96">
        <v>20</v>
      </c>
      <c r="AJ244" s="75"/>
      <c r="AK244" s="75"/>
      <c r="AL244" s="75"/>
      <c r="AM244" s="75"/>
      <c r="AN244" s="75"/>
    </row>
    <row r="245" spans="1:40" x14ac:dyDescent="0.2">
      <c r="A245" s="81" t="str">
        <f t="shared" si="131"/>
        <v>111AE841729</v>
      </c>
      <c r="B245" s="81" t="str">
        <f t="shared" si="132"/>
        <v>SW</v>
      </c>
      <c r="C245" s="81" t="str">
        <f t="shared" si="133"/>
        <v>PPG</v>
      </c>
      <c r="D245" s="70">
        <v>41729</v>
      </c>
      <c r="E245" s="95" t="s">
        <v>179</v>
      </c>
      <c r="F245" s="95" t="str">
        <f t="shared" ca="1" si="134"/>
        <v>Gloucestershire &amp; Swindon</v>
      </c>
      <c r="G245" s="96" t="s">
        <v>0</v>
      </c>
      <c r="H245" s="114">
        <v>168</v>
      </c>
      <c r="I245" s="134">
        <v>90</v>
      </c>
      <c r="J245" s="96">
        <v>50</v>
      </c>
      <c r="K245" s="96">
        <v>11</v>
      </c>
      <c r="L245" s="96" t="s">
        <v>0</v>
      </c>
      <c r="M245" s="96" t="s">
        <v>0</v>
      </c>
      <c r="N245" s="114">
        <v>1</v>
      </c>
      <c r="O245" s="115">
        <v>137</v>
      </c>
      <c r="P245" s="96">
        <v>13</v>
      </c>
      <c r="Q245" s="96">
        <v>12</v>
      </c>
      <c r="R245" s="114">
        <v>7</v>
      </c>
      <c r="S245" s="115">
        <v>0</v>
      </c>
      <c r="T245" s="96">
        <v>0</v>
      </c>
      <c r="U245" s="96">
        <v>0</v>
      </c>
      <c r="V245" s="96">
        <v>0</v>
      </c>
      <c r="W245" s="114">
        <v>0</v>
      </c>
      <c r="X245" s="115">
        <v>26</v>
      </c>
      <c r="Y245" s="96">
        <v>58</v>
      </c>
      <c r="Z245" s="96">
        <v>83</v>
      </c>
      <c r="AA245" s="96">
        <v>0</v>
      </c>
      <c r="AB245" s="96">
        <v>12</v>
      </c>
      <c r="AC245" s="114" t="s">
        <v>0</v>
      </c>
      <c r="AD245" s="115" t="s">
        <v>0</v>
      </c>
      <c r="AE245" s="96" t="s">
        <v>0</v>
      </c>
      <c r="AF245" s="96" t="s">
        <v>0</v>
      </c>
      <c r="AG245" s="96" t="s">
        <v>0</v>
      </c>
      <c r="AH245" s="96" t="s">
        <v>0</v>
      </c>
      <c r="AI245" s="96">
        <v>17</v>
      </c>
      <c r="AJ245" s="75"/>
      <c r="AK245" s="75"/>
      <c r="AL245" s="75"/>
      <c r="AM245" s="75"/>
      <c r="AN245" s="75"/>
    </row>
    <row r="246" spans="1:40" x14ac:dyDescent="0.2">
      <c r="A246" s="81" t="str">
        <f t="shared" si="131"/>
        <v>111AE941729</v>
      </c>
      <c r="B246" s="81" t="str">
        <f t="shared" si="132"/>
        <v>SW</v>
      </c>
      <c r="C246" s="81" t="str">
        <f t="shared" si="133"/>
        <v>Vocare</v>
      </c>
      <c r="D246" s="70">
        <v>41729</v>
      </c>
      <c r="E246" s="95" t="s">
        <v>187</v>
      </c>
      <c r="F246" s="95" t="str">
        <f t="shared" ca="1" si="134"/>
        <v>Somerset</v>
      </c>
      <c r="G246" s="96" t="s">
        <v>0</v>
      </c>
      <c r="H246" s="114">
        <v>168</v>
      </c>
      <c r="I246" s="134">
        <v>124</v>
      </c>
      <c r="J246" s="96">
        <v>23</v>
      </c>
      <c r="K246" s="96">
        <v>3</v>
      </c>
      <c r="L246" s="96" t="s">
        <v>0</v>
      </c>
      <c r="M246" s="96" t="s">
        <v>0</v>
      </c>
      <c r="N246" s="114">
        <v>3</v>
      </c>
      <c r="O246" s="115">
        <v>146</v>
      </c>
      <c r="P246" s="96">
        <v>8</v>
      </c>
      <c r="Q246" s="96">
        <v>5</v>
      </c>
      <c r="R246" s="114">
        <v>9</v>
      </c>
      <c r="S246" s="115">
        <v>31</v>
      </c>
      <c r="T246" s="96">
        <v>87</v>
      </c>
      <c r="U246" s="96">
        <v>25</v>
      </c>
      <c r="V246" s="96">
        <v>11</v>
      </c>
      <c r="W246" s="114">
        <v>14</v>
      </c>
      <c r="X246" s="115">
        <v>25</v>
      </c>
      <c r="Y246" s="96">
        <v>24</v>
      </c>
      <c r="Z246" s="96">
        <v>65</v>
      </c>
      <c r="AA246" s="96">
        <v>40</v>
      </c>
      <c r="AB246" s="96">
        <v>6</v>
      </c>
      <c r="AC246" s="114" t="s">
        <v>0</v>
      </c>
      <c r="AD246" s="115" t="s">
        <v>0</v>
      </c>
      <c r="AE246" s="96" t="s">
        <v>0</v>
      </c>
      <c r="AF246" s="96" t="s">
        <v>0</v>
      </c>
      <c r="AG246" s="96" t="s">
        <v>0</v>
      </c>
      <c r="AH246" s="96" t="s">
        <v>0</v>
      </c>
      <c r="AI246" s="96">
        <v>15</v>
      </c>
      <c r="AJ246" s="75"/>
      <c r="AK246" s="75"/>
      <c r="AL246" s="75"/>
      <c r="AM246" s="75"/>
      <c r="AN246" s="75"/>
    </row>
    <row r="247" spans="1:40" x14ac:dyDescent="0.2">
      <c r="A247" s="81" t="str">
        <f t="shared" si="131"/>
        <v>111AE541729</v>
      </c>
      <c r="B247" s="81" t="str">
        <f t="shared" si="132"/>
        <v>SW</v>
      </c>
      <c r="C247" s="81" t="str">
        <f t="shared" si="133"/>
        <v>SWAS</v>
      </c>
      <c r="D247" s="70">
        <v>41729</v>
      </c>
      <c r="E247" s="95" t="s">
        <v>173</v>
      </c>
      <c r="F247" s="95" t="str">
        <f t="shared" ca="1" si="134"/>
        <v>Dorset</v>
      </c>
      <c r="G247" s="96" t="s">
        <v>0</v>
      </c>
      <c r="H247" s="114">
        <v>176</v>
      </c>
      <c r="I247" s="134">
        <v>124</v>
      </c>
      <c r="J247" s="96">
        <v>26</v>
      </c>
      <c r="K247" s="96">
        <v>7</v>
      </c>
      <c r="L247" s="96" t="s">
        <v>0</v>
      </c>
      <c r="M247" s="96" t="s">
        <v>0</v>
      </c>
      <c r="N247" s="114">
        <v>5</v>
      </c>
      <c r="O247" s="115">
        <v>140</v>
      </c>
      <c r="P247" s="96">
        <v>9</v>
      </c>
      <c r="Q247" s="96">
        <v>11</v>
      </c>
      <c r="R247" s="114">
        <v>16</v>
      </c>
      <c r="S247" s="115">
        <v>46</v>
      </c>
      <c r="T247" s="96">
        <v>87</v>
      </c>
      <c r="U247" s="96">
        <v>22</v>
      </c>
      <c r="V247" s="96">
        <v>7</v>
      </c>
      <c r="W247" s="114">
        <v>14</v>
      </c>
      <c r="X247" s="115">
        <v>42</v>
      </c>
      <c r="Y247" s="96">
        <v>36</v>
      </c>
      <c r="Z247" s="96">
        <v>55</v>
      </c>
      <c r="AA247" s="96">
        <v>40</v>
      </c>
      <c r="AB247" s="96">
        <v>3</v>
      </c>
      <c r="AC247" s="114" t="s">
        <v>0</v>
      </c>
      <c r="AD247" s="115" t="s">
        <v>0</v>
      </c>
      <c r="AE247" s="96" t="s">
        <v>0</v>
      </c>
      <c r="AF247" s="96" t="s">
        <v>0</v>
      </c>
      <c r="AG247" s="96" t="s">
        <v>0</v>
      </c>
      <c r="AH247" s="96" t="s">
        <v>0</v>
      </c>
      <c r="AI247" s="96">
        <v>14</v>
      </c>
      <c r="AJ247" s="75"/>
      <c r="AK247" s="75"/>
      <c r="AL247" s="75"/>
      <c r="AM247" s="75"/>
      <c r="AN247" s="75"/>
    </row>
    <row r="248" spans="1:40" x14ac:dyDescent="0.2">
      <c r="A248" s="81" t="str">
        <f t="shared" si="131"/>
        <v>111AF241729</v>
      </c>
      <c r="B248" s="81" t="str">
        <f t="shared" si="132"/>
        <v>SW</v>
      </c>
      <c r="C248" s="81" t="str">
        <f t="shared" si="133"/>
        <v>Devon Doctors</v>
      </c>
      <c r="D248" s="70">
        <v>41729</v>
      </c>
      <c r="E248" s="95" t="s">
        <v>194</v>
      </c>
      <c r="F248" s="95" t="str">
        <f t="shared" ca="1" si="134"/>
        <v>Devon</v>
      </c>
      <c r="G248" s="96" t="s">
        <v>0</v>
      </c>
      <c r="H248" s="114">
        <v>211</v>
      </c>
      <c r="I248" s="134">
        <v>157</v>
      </c>
      <c r="J248" s="96">
        <v>31</v>
      </c>
      <c r="K248" s="96">
        <v>5</v>
      </c>
      <c r="L248" s="96" t="s">
        <v>0</v>
      </c>
      <c r="M248" s="96" t="s">
        <v>0</v>
      </c>
      <c r="N248" s="114">
        <v>9</v>
      </c>
      <c r="O248" s="115">
        <v>179</v>
      </c>
      <c r="P248" s="96">
        <v>9</v>
      </c>
      <c r="Q248" s="96">
        <v>7</v>
      </c>
      <c r="R248" s="114">
        <v>16</v>
      </c>
      <c r="S248" s="115">
        <v>60</v>
      </c>
      <c r="T248" s="96">
        <v>105</v>
      </c>
      <c r="U248" s="96">
        <v>25</v>
      </c>
      <c r="V248" s="96">
        <v>8</v>
      </c>
      <c r="W248" s="114">
        <v>13</v>
      </c>
      <c r="X248" s="115">
        <v>39</v>
      </c>
      <c r="Y248" s="96">
        <v>46</v>
      </c>
      <c r="Z248" s="96">
        <v>79</v>
      </c>
      <c r="AA248" s="96">
        <v>52</v>
      </c>
      <c r="AB248" s="96">
        <v>2</v>
      </c>
      <c r="AC248" s="114" t="s">
        <v>0</v>
      </c>
      <c r="AD248" s="115" t="s">
        <v>0</v>
      </c>
      <c r="AE248" s="96" t="s">
        <v>0</v>
      </c>
      <c r="AF248" s="96" t="s">
        <v>0</v>
      </c>
      <c r="AG248" s="96" t="s">
        <v>0</v>
      </c>
      <c r="AH248" s="96" t="s">
        <v>0</v>
      </c>
      <c r="AI248" s="96">
        <v>9</v>
      </c>
      <c r="AJ248" s="75"/>
      <c r="AK248" s="75"/>
      <c r="AL248" s="75"/>
      <c r="AM248" s="75"/>
      <c r="AN248" s="75"/>
    </row>
    <row r="249" spans="1:40" x14ac:dyDescent="0.2">
      <c r="A249" s="81" t="str">
        <f t="shared" si="131"/>
        <v>111AE441729</v>
      </c>
      <c r="B249" s="81" t="str">
        <f t="shared" si="132"/>
        <v>SE</v>
      </c>
      <c r="C249" s="81" t="str">
        <f t="shared" si="133"/>
        <v>SECAmb</v>
      </c>
      <c r="D249" s="70">
        <v>41729</v>
      </c>
      <c r="E249" s="95" t="s">
        <v>328</v>
      </c>
      <c r="F249" s="95" t="str">
        <f t="shared" ca="1" si="134"/>
        <v>South East Coast</v>
      </c>
      <c r="G249" s="96" t="s">
        <v>0</v>
      </c>
      <c r="H249" s="114">
        <v>40</v>
      </c>
      <c r="I249" s="134">
        <v>31</v>
      </c>
      <c r="J249" s="96">
        <v>3</v>
      </c>
      <c r="K249" s="96">
        <v>3</v>
      </c>
      <c r="L249" s="96" t="s">
        <v>0</v>
      </c>
      <c r="M249" s="96" t="s">
        <v>0</v>
      </c>
      <c r="N249" s="114">
        <v>0</v>
      </c>
      <c r="O249" s="115">
        <v>33</v>
      </c>
      <c r="P249" s="96">
        <v>5</v>
      </c>
      <c r="Q249" s="96">
        <v>2</v>
      </c>
      <c r="R249" s="114">
        <v>0</v>
      </c>
      <c r="S249" s="115">
        <v>12</v>
      </c>
      <c r="T249" s="96">
        <v>18</v>
      </c>
      <c r="U249" s="96">
        <v>7</v>
      </c>
      <c r="V249" s="96">
        <v>3</v>
      </c>
      <c r="W249" s="114">
        <v>0</v>
      </c>
      <c r="X249" s="115">
        <v>7</v>
      </c>
      <c r="Y249" s="96">
        <v>12</v>
      </c>
      <c r="Z249" s="96">
        <v>14</v>
      </c>
      <c r="AA249" s="96">
        <v>5</v>
      </c>
      <c r="AB249" s="96">
        <v>2</v>
      </c>
      <c r="AC249" s="114" t="s">
        <v>0</v>
      </c>
      <c r="AD249" s="115" t="s">
        <v>0</v>
      </c>
      <c r="AE249" s="96" t="s">
        <v>0</v>
      </c>
      <c r="AF249" s="96" t="s">
        <v>0</v>
      </c>
      <c r="AG249" s="96" t="s">
        <v>0</v>
      </c>
      <c r="AH249" s="96" t="s">
        <v>0</v>
      </c>
      <c r="AI249" s="96">
        <v>3</v>
      </c>
      <c r="AJ249" s="75"/>
      <c r="AK249" s="75"/>
      <c r="AL249" s="75"/>
      <c r="AM249" s="75"/>
      <c r="AN249" s="75"/>
    </row>
    <row r="250" spans="1:40" x14ac:dyDescent="0.2">
      <c r="A250" s="81" t="str">
        <f t="shared" si="131"/>
        <v>111AF141729</v>
      </c>
      <c r="B250" s="81" t="str">
        <f t="shared" si="132"/>
        <v>SW</v>
      </c>
      <c r="C250" s="81" t="str">
        <f t="shared" si="133"/>
        <v>Kernow Health</v>
      </c>
      <c r="D250" s="70">
        <v>41729</v>
      </c>
      <c r="E250" s="95" t="s">
        <v>192</v>
      </c>
      <c r="F250" s="95" t="str">
        <f t="shared" ca="1" si="134"/>
        <v>Cornwall</v>
      </c>
      <c r="G250" s="96" t="s">
        <v>0</v>
      </c>
      <c r="H250" s="114">
        <v>8</v>
      </c>
      <c r="I250" s="134">
        <v>7</v>
      </c>
      <c r="J250" s="96">
        <v>0</v>
      </c>
      <c r="K250" s="96">
        <v>0</v>
      </c>
      <c r="L250" s="96" t="s">
        <v>0</v>
      </c>
      <c r="M250" s="96" t="s">
        <v>0</v>
      </c>
      <c r="N250" s="114">
        <v>0</v>
      </c>
      <c r="O250" s="115">
        <v>8</v>
      </c>
      <c r="P250" s="96">
        <v>0</v>
      </c>
      <c r="Q250" s="96">
        <v>0</v>
      </c>
      <c r="R250" s="114">
        <v>0</v>
      </c>
      <c r="S250" s="115">
        <v>1</v>
      </c>
      <c r="T250" s="96">
        <v>5</v>
      </c>
      <c r="U250" s="96">
        <v>0</v>
      </c>
      <c r="V250" s="96">
        <v>1</v>
      </c>
      <c r="W250" s="114">
        <v>1</v>
      </c>
      <c r="X250" s="115">
        <v>1</v>
      </c>
      <c r="Y250" s="96">
        <v>2</v>
      </c>
      <c r="Z250" s="96">
        <v>3</v>
      </c>
      <c r="AA250" s="96">
        <v>2</v>
      </c>
      <c r="AB250" s="96">
        <v>0</v>
      </c>
      <c r="AC250" s="114" t="s">
        <v>0</v>
      </c>
      <c r="AD250" s="115" t="s">
        <v>0</v>
      </c>
      <c r="AE250" s="96" t="s">
        <v>0</v>
      </c>
      <c r="AF250" s="96" t="s">
        <v>0</v>
      </c>
      <c r="AG250" s="96" t="s">
        <v>0</v>
      </c>
      <c r="AH250" s="96" t="s">
        <v>0</v>
      </c>
      <c r="AI250" s="96">
        <v>1</v>
      </c>
      <c r="AJ250" s="75"/>
      <c r="AK250" s="75"/>
      <c r="AL250" s="75"/>
      <c r="AM250" s="75"/>
      <c r="AN250" s="75"/>
    </row>
    <row r="251" spans="1:40" x14ac:dyDescent="0.2">
      <c r="A251" s="81" t="str">
        <f t="shared" si="131"/>
        <v>111AA241729</v>
      </c>
      <c r="B251" s="81" t="str">
        <f t="shared" si="132"/>
        <v>M</v>
      </c>
      <c r="C251" s="81" t="str">
        <f t="shared" si="133"/>
        <v>DHU</v>
      </c>
      <c r="D251" s="70">
        <v>41729</v>
      </c>
      <c r="E251" s="95" t="s">
        <v>25</v>
      </c>
      <c r="F251" s="95" t="str">
        <f t="shared" ca="1" si="134"/>
        <v>Lincolnshire</v>
      </c>
      <c r="G251" s="96" t="s">
        <v>0</v>
      </c>
      <c r="H251" s="114">
        <v>528</v>
      </c>
      <c r="I251" s="134">
        <v>292</v>
      </c>
      <c r="J251" s="96">
        <v>158</v>
      </c>
      <c r="K251" s="96">
        <v>41</v>
      </c>
      <c r="L251" s="96" t="s">
        <v>0</v>
      </c>
      <c r="M251" s="96" t="s">
        <v>0</v>
      </c>
      <c r="N251" s="114">
        <v>18</v>
      </c>
      <c r="O251" s="115">
        <v>435</v>
      </c>
      <c r="P251" s="96">
        <v>52</v>
      </c>
      <c r="Q251" s="96">
        <v>31</v>
      </c>
      <c r="R251" s="114">
        <v>0</v>
      </c>
      <c r="S251" s="115" t="s">
        <v>456</v>
      </c>
      <c r="T251" s="96" t="s">
        <v>456</v>
      </c>
      <c r="U251" s="96" t="s">
        <v>456</v>
      </c>
      <c r="V251" s="96" t="s">
        <v>456</v>
      </c>
      <c r="W251" s="114" t="s">
        <v>456</v>
      </c>
      <c r="X251" s="115">
        <v>66</v>
      </c>
      <c r="Y251" s="96">
        <v>212</v>
      </c>
      <c r="Z251" s="96">
        <v>93</v>
      </c>
      <c r="AA251" s="96">
        <v>110</v>
      </c>
      <c r="AB251" s="96">
        <v>33</v>
      </c>
      <c r="AC251" s="114" t="s">
        <v>0</v>
      </c>
      <c r="AD251" s="115" t="s">
        <v>0</v>
      </c>
      <c r="AE251" s="96" t="s">
        <v>0</v>
      </c>
      <c r="AF251" s="96" t="s">
        <v>0</v>
      </c>
      <c r="AG251" s="96" t="s">
        <v>0</v>
      </c>
      <c r="AH251" s="96" t="s">
        <v>0</v>
      </c>
      <c r="AI251" s="96">
        <v>19</v>
      </c>
      <c r="AJ251" s="75"/>
      <c r="AK251" s="75"/>
      <c r="AL251" s="75"/>
      <c r="AM251" s="75"/>
      <c r="AN251" s="75"/>
    </row>
    <row r="252" spans="1:40" x14ac:dyDescent="0.2">
      <c r="A252" s="81" t="str">
        <f t="shared" si="131"/>
        <v>111AA441729</v>
      </c>
      <c r="B252" s="81" t="str">
        <f t="shared" si="132"/>
        <v>M</v>
      </c>
      <c r="C252" s="81" t="str">
        <f t="shared" si="133"/>
        <v>DHU</v>
      </c>
      <c r="D252" s="70">
        <v>41729</v>
      </c>
      <c r="E252" s="95" t="s">
        <v>28</v>
      </c>
      <c r="F252" s="95" t="str">
        <f t="shared" ca="1" si="134"/>
        <v>Nottinghamshire</v>
      </c>
      <c r="G252" s="96" t="s">
        <v>0</v>
      </c>
      <c r="H252" s="114">
        <v>167</v>
      </c>
      <c r="I252" s="134">
        <v>113</v>
      </c>
      <c r="J252" s="96">
        <v>36</v>
      </c>
      <c r="K252" s="96">
        <v>8</v>
      </c>
      <c r="L252" s="96" t="s">
        <v>0</v>
      </c>
      <c r="M252" s="96" t="s">
        <v>0</v>
      </c>
      <c r="N252" s="114">
        <v>2</v>
      </c>
      <c r="O252" s="115">
        <v>151</v>
      </c>
      <c r="P252" s="96">
        <v>10</v>
      </c>
      <c r="Q252" s="96">
        <v>5</v>
      </c>
      <c r="R252" s="114">
        <v>1</v>
      </c>
      <c r="S252" s="115">
        <v>45</v>
      </c>
      <c r="T252" s="96">
        <v>82</v>
      </c>
      <c r="U252" s="96">
        <v>26</v>
      </c>
      <c r="V252" s="96">
        <v>8</v>
      </c>
      <c r="W252" s="114">
        <v>6</v>
      </c>
      <c r="X252" s="115">
        <v>14</v>
      </c>
      <c r="Y252" s="96">
        <v>41</v>
      </c>
      <c r="Z252" s="96">
        <v>78</v>
      </c>
      <c r="AA252" s="96">
        <v>8</v>
      </c>
      <c r="AB252" s="96">
        <v>15</v>
      </c>
      <c r="AC252" s="114" t="s">
        <v>0</v>
      </c>
      <c r="AD252" s="115" t="s">
        <v>0</v>
      </c>
      <c r="AE252" s="96" t="s">
        <v>0</v>
      </c>
      <c r="AF252" s="96" t="s">
        <v>0</v>
      </c>
      <c r="AG252" s="96" t="s">
        <v>0</v>
      </c>
      <c r="AH252" s="96" t="s">
        <v>0</v>
      </c>
      <c r="AI252" s="96">
        <v>8</v>
      </c>
      <c r="AJ252" s="75"/>
      <c r="AK252" s="75"/>
      <c r="AL252" s="75"/>
      <c r="AM252" s="75"/>
      <c r="AN252" s="75"/>
    </row>
    <row r="253" spans="1:40" x14ac:dyDescent="0.2">
      <c r="A253" s="81" t="str">
        <f t="shared" si="131"/>
        <v>111AA541729</v>
      </c>
      <c r="B253" s="81" t="str">
        <f t="shared" si="132"/>
        <v>M</v>
      </c>
      <c r="C253" s="81" t="str">
        <f t="shared" si="133"/>
        <v>DHU</v>
      </c>
      <c r="D253" s="70">
        <v>41729</v>
      </c>
      <c r="E253" s="95" t="s">
        <v>30</v>
      </c>
      <c r="F253" s="95" t="str">
        <f t="shared" ca="1" si="134"/>
        <v>Derbyshire</v>
      </c>
      <c r="G253" s="96" t="s">
        <v>0</v>
      </c>
      <c r="H253" s="114">
        <v>206</v>
      </c>
      <c r="I253" s="134">
        <v>148</v>
      </c>
      <c r="J253" s="96">
        <v>44</v>
      </c>
      <c r="K253" s="96">
        <v>9</v>
      </c>
      <c r="L253" s="96" t="s">
        <v>0</v>
      </c>
      <c r="M253" s="96" t="s">
        <v>0</v>
      </c>
      <c r="N253" s="114">
        <v>1</v>
      </c>
      <c r="O253" s="115">
        <v>189</v>
      </c>
      <c r="P253" s="96">
        <v>12</v>
      </c>
      <c r="Q253" s="96">
        <v>0</v>
      </c>
      <c r="R253" s="114">
        <v>4</v>
      </c>
      <c r="S253" s="115">
        <v>62</v>
      </c>
      <c r="T253" s="96">
        <v>107</v>
      </c>
      <c r="U253" s="96">
        <v>30</v>
      </c>
      <c r="V253" s="96">
        <v>2</v>
      </c>
      <c r="W253" s="114">
        <v>5</v>
      </c>
      <c r="X253" s="115">
        <v>34</v>
      </c>
      <c r="Y253" s="96">
        <v>45</v>
      </c>
      <c r="Z253" s="96">
        <v>93</v>
      </c>
      <c r="AA253" s="96">
        <v>13</v>
      </c>
      <c r="AB253" s="96">
        <v>14</v>
      </c>
      <c r="AC253" s="114" t="s">
        <v>0</v>
      </c>
      <c r="AD253" s="115" t="s">
        <v>0</v>
      </c>
      <c r="AE253" s="96" t="s">
        <v>0</v>
      </c>
      <c r="AF253" s="96" t="s">
        <v>0</v>
      </c>
      <c r="AG253" s="96" t="s">
        <v>0</v>
      </c>
      <c r="AH253" s="96" t="s">
        <v>0</v>
      </c>
      <c r="AI253" s="96">
        <v>4</v>
      </c>
      <c r="AJ253" s="75"/>
      <c r="AK253" s="75"/>
      <c r="AL253" s="75"/>
      <c r="AM253" s="75"/>
      <c r="AN253" s="75"/>
    </row>
    <row r="254" spans="1:40" x14ac:dyDescent="0.2">
      <c r="A254" s="81" t="str">
        <f t="shared" si="131"/>
        <v>111AB241729</v>
      </c>
      <c r="B254" s="81" t="str">
        <f t="shared" si="132"/>
        <v>E</v>
      </c>
      <c r="C254" s="81" t="str">
        <f t="shared" si="133"/>
        <v>HUC</v>
      </c>
      <c r="D254" s="70">
        <v>41729</v>
      </c>
      <c r="E254" s="95" t="s">
        <v>43</v>
      </c>
      <c r="F254" s="95" t="str">
        <f t="shared" ca="1" si="134"/>
        <v>Hertfordshire</v>
      </c>
      <c r="G254" s="96" t="s">
        <v>0</v>
      </c>
      <c r="H254" s="114">
        <v>923</v>
      </c>
      <c r="I254" s="134">
        <v>703</v>
      </c>
      <c r="J254" s="96">
        <v>156</v>
      </c>
      <c r="K254" s="96">
        <v>30</v>
      </c>
      <c r="L254" s="96" t="s">
        <v>0</v>
      </c>
      <c r="M254" s="96" t="s">
        <v>0</v>
      </c>
      <c r="N254" s="114">
        <v>7</v>
      </c>
      <c r="O254" s="115">
        <v>810</v>
      </c>
      <c r="P254" s="96">
        <v>86</v>
      </c>
      <c r="Q254" s="96">
        <v>12</v>
      </c>
      <c r="R254" s="114">
        <v>15</v>
      </c>
      <c r="S254" s="115">
        <v>243</v>
      </c>
      <c r="T254" s="96">
        <v>512</v>
      </c>
      <c r="U254" s="96">
        <v>123</v>
      </c>
      <c r="V254" s="96">
        <v>24</v>
      </c>
      <c r="W254" s="114">
        <v>21</v>
      </c>
      <c r="X254" s="115">
        <v>138</v>
      </c>
      <c r="Y254" s="96">
        <v>253</v>
      </c>
      <c r="Z254" s="96">
        <v>342</v>
      </c>
      <c r="AA254" s="96">
        <v>38</v>
      </c>
      <c r="AB254" s="96">
        <v>60</v>
      </c>
      <c r="AC254" s="114" t="s">
        <v>0</v>
      </c>
      <c r="AD254" s="115" t="s">
        <v>0</v>
      </c>
      <c r="AE254" s="96" t="s">
        <v>0</v>
      </c>
      <c r="AF254" s="96" t="s">
        <v>0</v>
      </c>
      <c r="AG254" s="96" t="s">
        <v>0</v>
      </c>
      <c r="AH254" s="96" t="s">
        <v>0</v>
      </c>
      <c r="AI254" s="96">
        <v>27</v>
      </c>
      <c r="AJ254" s="75"/>
      <c r="AK254" s="75"/>
      <c r="AL254" s="75"/>
      <c r="AM254" s="75"/>
      <c r="AN254" s="75"/>
    </row>
    <row r="255" spans="1:40" x14ac:dyDescent="0.2">
      <c r="A255" s="81" t="str">
        <f t="shared" si="131"/>
        <v>111AB341729</v>
      </c>
      <c r="B255" s="81" t="str">
        <f t="shared" si="132"/>
        <v>E</v>
      </c>
      <c r="C255" s="81" t="str">
        <f t="shared" si="133"/>
        <v>IC24</v>
      </c>
      <c r="D255" s="70">
        <v>41729</v>
      </c>
      <c r="E255" s="95" t="s">
        <v>318</v>
      </c>
      <c r="F255" s="95" t="str">
        <f t="shared" ca="1" si="134"/>
        <v>Great Yarmouth and Waveney</v>
      </c>
      <c r="G255" s="96" t="s">
        <v>0</v>
      </c>
      <c r="H255" s="114">
        <v>252</v>
      </c>
      <c r="I255" s="134">
        <v>174</v>
      </c>
      <c r="J255" s="96">
        <v>53</v>
      </c>
      <c r="K255" s="96">
        <v>4</v>
      </c>
      <c r="L255" s="96" t="s">
        <v>0</v>
      </c>
      <c r="M255" s="96" t="s">
        <v>0</v>
      </c>
      <c r="N255" s="114">
        <v>7</v>
      </c>
      <c r="O255" s="115">
        <v>199</v>
      </c>
      <c r="P255" s="96">
        <v>24</v>
      </c>
      <c r="Q255" s="96">
        <v>4</v>
      </c>
      <c r="R255" s="114">
        <v>25</v>
      </c>
      <c r="S255" s="115">
        <v>146</v>
      </c>
      <c r="T255" s="96">
        <v>51</v>
      </c>
      <c r="U255" s="96">
        <v>31</v>
      </c>
      <c r="V255" s="96">
        <v>13</v>
      </c>
      <c r="W255" s="114">
        <v>11</v>
      </c>
      <c r="X255" s="115">
        <v>36</v>
      </c>
      <c r="Y255" s="96">
        <v>57</v>
      </c>
      <c r="Z255" s="96">
        <v>122</v>
      </c>
      <c r="AA255" s="96">
        <v>9</v>
      </c>
      <c r="AB255" s="96">
        <v>28</v>
      </c>
      <c r="AC255" s="114" t="s">
        <v>0</v>
      </c>
      <c r="AD255" s="115" t="s">
        <v>0</v>
      </c>
      <c r="AE255" s="96" t="s">
        <v>0</v>
      </c>
      <c r="AF255" s="96" t="s">
        <v>0</v>
      </c>
      <c r="AG255" s="96" t="s">
        <v>0</v>
      </c>
      <c r="AH255" s="96" t="s">
        <v>0</v>
      </c>
      <c r="AI255" s="96">
        <v>14</v>
      </c>
      <c r="AJ255" s="75"/>
      <c r="AK255" s="75"/>
      <c r="AL255" s="75"/>
      <c r="AM255" s="75"/>
      <c r="AN255" s="75"/>
    </row>
    <row r="256" spans="1:40" x14ac:dyDescent="0.2">
      <c r="A256" s="81" t="str">
        <f t="shared" si="131"/>
        <v>111AB941729</v>
      </c>
      <c r="B256" s="81" t="str">
        <f t="shared" si="132"/>
        <v>E</v>
      </c>
      <c r="C256" s="81" t="str">
        <f t="shared" si="133"/>
        <v>IC24</v>
      </c>
      <c r="D256" s="70">
        <v>41729</v>
      </c>
      <c r="E256" s="95" t="s">
        <v>321</v>
      </c>
      <c r="F256" s="95" t="str">
        <f t="shared" ca="1" si="134"/>
        <v>Norfolk</v>
      </c>
      <c r="G256" s="96" t="s">
        <v>0</v>
      </c>
      <c r="H256" s="114">
        <v>167</v>
      </c>
      <c r="I256" s="134">
        <v>126</v>
      </c>
      <c r="J256" s="96">
        <v>22</v>
      </c>
      <c r="K256" s="96">
        <v>5</v>
      </c>
      <c r="L256" s="96" t="s">
        <v>0</v>
      </c>
      <c r="M256" s="96" t="s">
        <v>0</v>
      </c>
      <c r="N256" s="114">
        <v>6</v>
      </c>
      <c r="O256" s="115">
        <v>156</v>
      </c>
      <c r="P256" s="96">
        <v>5</v>
      </c>
      <c r="Q256" s="96">
        <v>1</v>
      </c>
      <c r="R256" s="114">
        <v>3</v>
      </c>
      <c r="S256" s="115">
        <v>50</v>
      </c>
      <c r="T256" s="96">
        <v>76</v>
      </c>
      <c r="U256" s="96">
        <v>21</v>
      </c>
      <c r="V256" s="96">
        <v>9</v>
      </c>
      <c r="W256" s="114">
        <v>11</v>
      </c>
      <c r="X256" s="115">
        <v>35</v>
      </c>
      <c r="Y256" s="96">
        <v>44</v>
      </c>
      <c r="Z256" s="96">
        <v>62</v>
      </c>
      <c r="AA256" s="96">
        <v>41</v>
      </c>
      <c r="AB256" s="96">
        <v>5</v>
      </c>
      <c r="AC256" s="114" t="s">
        <v>0</v>
      </c>
      <c r="AD256" s="115" t="s">
        <v>0</v>
      </c>
      <c r="AE256" s="96" t="s">
        <v>0</v>
      </c>
      <c r="AF256" s="96" t="s">
        <v>0</v>
      </c>
      <c r="AG256" s="96" t="s">
        <v>0</v>
      </c>
      <c r="AH256" s="96" t="s">
        <v>0</v>
      </c>
      <c r="AI256" s="96">
        <v>8</v>
      </c>
      <c r="AJ256" s="75"/>
      <c r="AK256" s="75"/>
      <c r="AL256" s="75"/>
      <c r="AM256" s="75"/>
      <c r="AN256" s="75"/>
    </row>
    <row r="257" spans="1:40" x14ac:dyDescent="0.2">
      <c r="A257" s="81" t="str">
        <f t="shared" si="131"/>
        <v>111AC241729</v>
      </c>
      <c r="B257" s="81" t="str">
        <f t="shared" si="132"/>
        <v>E</v>
      </c>
      <c r="C257" s="81" t="str">
        <f t="shared" si="133"/>
        <v>PPG</v>
      </c>
      <c r="D257" s="70">
        <v>41729</v>
      </c>
      <c r="E257" s="95" t="s">
        <v>58</v>
      </c>
      <c r="F257" s="95" t="str">
        <f t="shared" ca="1" si="134"/>
        <v>Suffolk</v>
      </c>
      <c r="G257" s="96" t="s">
        <v>0</v>
      </c>
      <c r="H257" s="114">
        <v>459</v>
      </c>
      <c r="I257" s="134">
        <v>244</v>
      </c>
      <c r="J257" s="96">
        <v>140</v>
      </c>
      <c r="K257" s="96">
        <v>31</v>
      </c>
      <c r="L257" s="96" t="s">
        <v>0</v>
      </c>
      <c r="M257" s="96" t="s">
        <v>0</v>
      </c>
      <c r="N257" s="114">
        <v>22</v>
      </c>
      <c r="O257" s="115">
        <v>361</v>
      </c>
      <c r="P257" s="96">
        <v>45</v>
      </c>
      <c r="Q257" s="96">
        <v>26</v>
      </c>
      <c r="R257" s="114">
        <v>0</v>
      </c>
      <c r="S257" s="115">
        <v>0</v>
      </c>
      <c r="T257" s="96">
        <v>0</v>
      </c>
      <c r="U257" s="96">
        <v>0</v>
      </c>
      <c r="V257" s="96">
        <v>0</v>
      </c>
      <c r="W257" s="114">
        <v>0</v>
      </c>
      <c r="X257" s="115">
        <v>74</v>
      </c>
      <c r="Y257" s="96">
        <v>183</v>
      </c>
      <c r="Z257" s="96">
        <v>121</v>
      </c>
      <c r="AA257" s="96">
        <v>78</v>
      </c>
      <c r="AB257" s="96">
        <v>24</v>
      </c>
      <c r="AC257" s="114" t="s">
        <v>0</v>
      </c>
      <c r="AD257" s="115" t="s">
        <v>0</v>
      </c>
      <c r="AE257" s="96" t="s">
        <v>0</v>
      </c>
      <c r="AF257" s="96" t="s">
        <v>0</v>
      </c>
      <c r="AG257" s="96" t="s">
        <v>0</v>
      </c>
      <c r="AH257" s="96" t="s">
        <v>0</v>
      </c>
      <c r="AI257" s="96">
        <v>22</v>
      </c>
      <c r="AJ257" s="75"/>
      <c r="AK257" s="75"/>
      <c r="AL257" s="75"/>
      <c r="AM257" s="75"/>
      <c r="AN257" s="75"/>
    </row>
    <row r="258" spans="1:40" x14ac:dyDescent="0.2">
      <c r="A258" s="81" t="str">
        <f t="shared" si="131"/>
        <v>111AC441729</v>
      </c>
      <c r="B258" s="81" t="str">
        <f t="shared" si="132"/>
        <v>E</v>
      </c>
      <c r="C258" s="81" t="str">
        <f t="shared" si="133"/>
        <v>IC24</v>
      </c>
      <c r="D258" s="70">
        <v>41729</v>
      </c>
      <c r="E258" s="95" t="s">
        <v>78</v>
      </c>
      <c r="F258" s="95" t="str">
        <f t="shared" ca="1" si="134"/>
        <v>South Essex</v>
      </c>
      <c r="G258" s="96" t="s">
        <v>0</v>
      </c>
      <c r="H258" s="114">
        <v>231</v>
      </c>
      <c r="I258" s="134">
        <v>185</v>
      </c>
      <c r="J258" s="96">
        <v>32</v>
      </c>
      <c r="K258" s="96">
        <v>3</v>
      </c>
      <c r="L258" s="96" t="s">
        <v>0</v>
      </c>
      <c r="M258" s="96" t="s">
        <v>0</v>
      </c>
      <c r="N258" s="114">
        <v>0</v>
      </c>
      <c r="O258" s="115">
        <v>193</v>
      </c>
      <c r="P258" s="96">
        <v>21</v>
      </c>
      <c r="Q258" s="96">
        <v>1</v>
      </c>
      <c r="R258" s="114">
        <v>16</v>
      </c>
      <c r="S258" s="115">
        <v>125</v>
      </c>
      <c r="T258" s="96">
        <v>59</v>
      </c>
      <c r="U258" s="96">
        <v>29</v>
      </c>
      <c r="V258" s="96">
        <v>13</v>
      </c>
      <c r="W258" s="114">
        <v>5</v>
      </c>
      <c r="X258" s="115">
        <v>49</v>
      </c>
      <c r="Y258" s="96">
        <v>65</v>
      </c>
      <c r="Z258" s="96">
        <v>88</v>
      </c>
      <c r="AA258" s="96">
        <v>13</v>
      </c>
      <c r="AB258" s="96">
        <v>16</v>
      </c>
      <c r="AC258" s="114" t="s">
        <v>0</v>
      </c>
      <c r="AD258" s="115" t="s">
        <v>0</v>
      </c>
      <c r="AE258" s="96" t="s">
        <v>0</v>
      </c>
      <c r="AF258" s="96" t="s">
        <v>0</v>
      </c>
      <c r="AG258" s="96" t="s">
        <v>0</v>
      </c>
      <c r="AH258" s="96" t="s">
        <v>0</v>
      </c>
      <c r="AI258" s="96">
        <v>11</v>
      </c>
      <c r="AJ258" s="75"/>
      <c r="AK258" s="75"/>
      <c r="AL258" s="75"/>
      <c r="AM258" s="75"/>
      <c r="AN258" s="75"/>
    </row>
    <row r="259" spans="1:40" x14ac:dyDescent="0.2">
      <c r="A259" s="81" t="str">
        <f t="shared" si="131"/>
        <v>111AC341729</v>
      </c>
      <c r="B259" s="81" t="str">
        <f t="shared" si="132"/>
        <v>E</v>
      </c>
      <c r="C259" s="81" t="str">
        <f t="shared" si="133"/>
        <v>IC24</v>
      </c>
      <c r="D259" s="70">
        <v>41729</v>
      </c>
      <c r="E259" s="95" t="s">
        <v>66</v>
      </c>
      <c r="F259" s="95" t="str">
        <f t="shared" ca="1" si="134"/>
        <v>North Essex</v>
      </c>
      <c r="G259" s="96" t="s">
        <v>0</v>
      </c>
      <c r="H259" s="114">
        <v>201</v>
      </c>
      <c r="I259" s="134">
        <v>133</v>
      </c>
      <c r="J259" s="96">
        <v>33</v>
      </c>
      <c r="K259" s="96">
        <v>8</v>
      </c>
      <c r="L259" s="96" t="s">
        <v>0</v>
      </c>
      <c r="M259" s="96" t="s">
        <v>0</v>
      </c>
      <c r="N259" s="114">
        <v>6</v>
      </c>
      <c r="O259" s="115">
        <v>149</v>
      </c>
      <c r="P259" s="96">
        <v>15</v>
      </c>
      <c r="Q259" s="96">
        <v>10</v>
      </c>
      <c r="R259" s="114">
        <v>26</v>
      </c>
      <c r="S259" s="115">
        <v>105</v>
      </c>
      <c r="T259" s="96">
        <v>41</v>
      </c>
      <c r="U259" s="96">
        <v>27</v>
      </c>
      <c r="V259" s="96">
        <v>18</v>
      </c>
      <c r="W259" s="114">
        <v>10</v>
      </c>
      <c r="X259" s="115">
        <v>24</v>
      </c>
      <c r="Y259" s="96">
        <v>44</v>
      </c>
      <c r="Z259" s="96">
        <v>95</v>
      </c>
      <c r="AA259" s="96">
        <v>16</v>
      </c>
      <c r="AB259" s="96">
        <v>22</v>
      </c>
      <c r="AC259" s="114" t="s">
        <v>0</v>
      </c>
      <c r="AD259" s="115" t="s">
        <v>0</v>
      </c>
      <c r="AE259" s="96" t="s">
        <v>0</v>
      </c>
      <c r="AF259" s="96" t="s">
        <v>0</v>
      </c>
      <c r="AG259" s="96" t="s">
        <v>0</v>
      </c>
      <c r="AH259" s="96" t="s">
        <v>0</v>
      </c>
      <c r="AI259" s="96">
        <v>10</v>
      </c>
      <c r="AJ259" s="75"/>
      <c r="AK259" s="75"/>
      <c r="AL259" s="75"/>
      <c r="AM259" s="75"/>
      <c r="AN259" s="75"/>
    </row>
    <row r="260" spans="1:40" x14ac:dyDescent="0.2">
      <c r="A260" s="81" t="str">
        <f t="shared" si="131"/>
        <v>111AC641729</v>
      </c>
      <c r="B260" s="81" t="str">
        <f t="shared" si="132"/>
        <v>M</v>
      </c>
      <c r="C260" s="81" t="str">
        <f t="shared" si="133"/>
        <v>DHU</v>
      </c>
      <c r="D260" s="70">
        <v>41729</v>
      </c>
      <c r="E260" s="95" t="s">
        <v>94</v>
      </c>
      <c r="F260" s="95" t="str">
        <f t="shared" ca="1" si="134"/>
        <v>Northamptonshire</v>
      </c>
      <c r="G260" s="96" t="s">
        <v>0</v>
      </c>
      <c r="H260" s="114">
        <v>197</v>
      </c>
      <c r="I260" s="134">
        <v>124</v>
      </c>
      <c r="J260" s="96">
        <v>47</v>
      </c>
      <c r="K260" s="96">
        <v>13</v>
      </c>
      <c r="L260" s="96" t="s">
        <v>0</v>
      </c>
      <c r="M260" s="96" t="s">
        <v>0</v>
      </c>
      <c r="N260" s="114">
        <v>2</v>
      </c>
      <c r="O260" s="115">
        <v>182</v>
      </c>
      <c r="P260" s="96">
        <v>10</v>
      </c>
      <c r="Q260" s="96">
        <v>3</v>
      </c>
      <c r="R260" s="114">
        <v>2</v>
      </c>
      <c r="S260" s="115">
        <v>53</v>
      </c>
      <c r="T260" s="96">
        <v>101</v>
      </c>
      <c r="U260" s="96">
        <v>25</v>
      </c>
      <c r="V260" s="96">
        <v>12</v>
      </c>
      <c r="W260" s="114">
        <v>6</v>
      </c>
      <c r="X260" s="115">
        <v>20</v>
      </c>
      <c r="Y260" s="96">
        <v>42</v>
      </c>
      <c r="Z260" s="96">
        <v>97</v>
      </c>
      <c r="AA260" s="96">
        <v>10</v>
      </c>
      <c r="AB260" s="96">
        <v>17</v>
      </c>
      <c r="AC260" s="114" t="s">
        <v>0</v>
      </c>
      <c r="AD260" s="115" t="s">
        <v>0</v>
      </c>
      <c r="AE260" s="96" t="s">
        <v>0</v>
      </c>
      <c r="AF260" s="96" t="s">
        <v>0</v>
      </c>
      <c r="AG260" s="96" t="s">
        <v>0</v>
      </c>
      <c r="AH260" s="96" t="s">
        <v>0</v>
      </c>
      <c r="AI260" s="96">
        <v>11</v>
      </c>
      <c r="AJ260" s="75"/>
      <c r="AK260" s="75"/>
      <c r="AL260" s="75"/>
      <c r="AM260" s="75"/>
      <c r="AN260" s="75"/>
    </row>
    <row r="261" spans="1:40" x14ac:dyDescent="0.2">
      <c r="A261" s="81" t="str">
        <f t="shared" si="131"/>
        <v>111AC741729</v>
      </c>
      <c r="B261" s="81" t="str">
        <f t="shared" si="132"/>
        <v>E</v>
      </c>
      <c r="C261" s="81" t="str">
        <f t="shared" si="133"/>
        <v>DHU</v>
      </c>
      <c r="D261" s="70">
        <v>41729</v>
      </c>
      <c r="E261" s="95" t="s">
        <v>96</v>
      </c>
      <c r="F261" s="95" t="str">
        <f t="shared" ca="1" si="134"/>
        <v>Milton Keynes</v>
      </c>
      <c r="G261" s="96" t="s">
        <v>0</v>
      </c>
      <c r="H261" s="114">
        <v>155</v>
      </c>
      <c r="I261" s="134">
        <v>88</v>
      </c>
      <c r="J261" s="96">
        <v>47</v>
      </c>
      <c r="K261" s="96">
        <v>7</v>
      </c>
      <c r="L261" s="96" t="s">
        <v>0</v>
      </c>
      <c r="M261" s="96" t="s">
        <v>0</v>
      </c>
      <c r="N261" s="114">
        <v>5</v>
      </c>
      <c r="O261" s="115">
        <v>123</v>
      </c>
      <c r="P261" s="96">
        <v>20</v>
      </c>
      <c r="Q261" s="96">
        <v>8</v>
      </c>
      <c r="R261" s="114">
        <v>0</v>
      </c>
      <c r="S261" s="115">
        <v>0</v>
      </c>
      <c r="T261" s="96">
        <v>0</v>
      </c>
      <c r="U261" s="96">
        <v>0</v>
      </c>
      <c r="V261" s="96">
        <v>0</v>
      </c>
      <c r="W261" s="114">
        <v>0</v>
      </c>
      <c r="X261" s="115">
        <v>13</v>
      </c>
      <c r="Y261" s="96">
        <v>36</v>
      </c>
      <c r="Z261" s="96">
        <v>33</v>
      </c>
      <c r="AA261" s="96">
        <v>63</v>
      </c>
      <c r="AB261" s="96">
        <v>8</v>
      </c>
      <c r="AC261" s="114" t="s">
        <v>0</v>
      </c>
      <c r="AD261" s="115" t="s">
        <v>0</v>
      </c>
      <c r="AE261" s="96" t="s">
        <v>0</v>
      </c>
      <c r="AF261" s="96" t="s">
        <v>0</v>
      </c>
      <c r="AG261" s="96" t="s">
        <v>0</v>
      </c>
      <c r="AH261" s="96" t="s">
        <v>0</v>
      </c>
      <c r="AI261" s="96">
        <v>8</v>
      </c>
      <c r="AJ261" s="75"/>
      <c r="AK261" s="75"/>
      <c r="AL261" s="75"/>
      <c r="AM261" s="75"/>
      <c r="AN261" s="75"/>
    </row>
    <row r="262" spans="1:40" x14ac:dyDescent="0.2">
      <c r="A262" s="81" t="str">
        <f t="shared" si="131"/>
        <v>111AC541729</v>
      </c>
      <c r="B262" s="81" t="str">
        <f t="shared" si="132"/>
        <v>E</v>
      </c>
      <c r="C262" s="81" t="str">
        <f t="shared" si="133"/>
        <v>HUC</v>
      </c>
      <c r="D262" s="70">
        <v>41729</v>
      </c>
      <c r="E262" s="95" t="s">
        <v>92</v>
      </c>
      <c r="F262" s="95" t="str">
        <f t="shared" ca="1" si="134"/>
        <v>Cambridgeshire and Peterborough</v>
      </c>
      <c r="G262" s="96" t="s">
        <v>0</v>
      </c>
      <c r="H262" s="114">
        <v>214</v>
      </c>
      <c r="I262" s="134">
        <v>137</v>
      </c>
      <c r="J262" s="96">
        <v>52</v>
      </c>
      <c r="K262" s="96">
        <v>12</v>
      </c>
      <c r="L262" s="96" t="s">
        <v>0</v>
      </c>
      <c r="M262" s="96" t="s">
        <v>0</v>
      </c>
      <c r="N262" s="114">
        <v>1</v>
      </c>
      <c r="O262" s="115">
        <v>185</v>
      </c>
      <c r="P262" s="96">
        <v>23</v>
      </c>
      <c r="Q262" s="96">
        <v>3</v>
      </c>
      <c r="R262" s="114">
        <v>3</v>
      </c>
      <c r="S262" s="115">
        <v>63</v>
      </c>
      <c r="T262" s="96">
        <v>106</v>
      </c>
      <c r="U262" s="96">
        <v>31</v>
      </c>
      <c r="V262" s="96">
        <v>11</v>
      </c>
      <c r="W262" s="114">
        <v>3</v>
      </c>
      <c r="X262" s="115">
        <v>29</v>
      </c>
      <c r="Y262" s="96">
        <v>52</v>
      </c>
      <c r="Z262" s="96">
        <v>70</v>
      </c>
      <c r="AA262" s="96">
        <v>12</v>
      </c>
      <c r="AB262" s="96">
        <v>9</v>
      </c>
      <c r="AC262" s="114" t="s">
        <v>0</v>
      </c>
      <c r="AD262" s="115" t="s">
        <v>0</v>
      </c>
      <c r="AE262" s="96" t="s">
        <v>0</v>
      </c>
      <c r="AF262" s="96" t="s">
        <v>0</v>
      </c>
      <c r="AG262" s="96" t="s">
        <v>0</v>
      </c>
      <c r="AH262" s="96" t="s">
        <v>0</v>
      </c>
      <c r="AI262" s="96">
        <v>12</v>
      </c>
      <c r="AJ262" s="75"/>
      <c r="AK262" s="75"/>
      <c r="AL262" s="75"/>
      <c r="AM262" s="75"/>
      <c r="AN262" s="75"/>
    </row>
    <row r="263" spans="1:40" x14ac:dyDescent="0.2">
      <c r="A263" s="81" t="str">
        <f t="shared" si="131"/>
        <v>111AC841729</v>
      </c>
      <c r="B263" s="81" t="str">
        <f t="shared" si="132"/>
        <v>M</v>
      </c>
      <c r="C263" s="81" t="str">
        <f t="shared" si="133"/>
        <v>DHU</v>
      </c>
      <c r="D263" s="70">
        <v>41729</v>
      </c>
      <c r="E263" s="95" t="s">
        <v>101</v>
      </c>
      <c r="F263" s="95" t="str">
        <f t="shared" ca="1" si="134"/>
        <v>Leicestershire and Rutland</v>
      </c>
      <c r="G263" s="96" t="s">
        <v>0</v>
      </c>
      <c r="H263" s="114">
        <v>188</v>
      </c>
      <c r="I263" s="134">
        <v>124</v>
      </c>
      <c r="J263" s="96">
        <v>44</v>
      </c>
      <c r="K263" s="96">
        <v>12</v>
      </c>
      <c r="L263" s="96" t="s">
        <v>0</v>
      </c>
      <c r="M263" s="96" t="s">
        <v>0</v>
      </c>
      <c r="N263" s="114">
        <v>1</v>
      </c>
      <c r="O263" s="115">
        <v>173</v>
      </c>
      <c r="P263" s="96">
        <v>12</v>
      </c>
      <c r="Q263" s="96">
        <v>2</v>
      </c>
      <c r="R263" s="114">
        <v>1</v>
      </c>
      <c r="S263" s="115">
        <v>50</v>
      </c>
      <c r="T263" s="96">
        <v>98</v>
      </c>
      <c r="U263" s="96">
        <v>29</v>
      </c>
      <c r="V263" s="96">
        <v>9</v>
      </c>
      <c r="W263" s="114">
        <v>2</v>
      </c>
      <c r="X263" s="115">
        <v>25</v>
      </c>
      <c r="Y263" s="96">
        <v>42</v>
      </c>
      <c r="Z263" s="96">
        <v>90</v>
      </c>
      <c r="AA263" s="96">
        <v>5</v>
      </c>
      <c r="AB263" s="96">
        <v>20</v>
      </c>
      <c r="AC263" s="114" t="s">
        <v>0</v>
      </c>
      <c r="AD263" s="115" t="s">
        <v>0</v>
      </c>
      <c r="AE263" s="96" t="s">
        <v>0</v>
      </c>
      <c r="AF263" s="96" t="s">
        <v>0</v>
      </c>
      <c r="AG263" s="96" t="s">
        <v>0</v>
      </c>
      <c r="AH263" s="96" t="s">
        <v>0</v>
      </c>
      <c r="AI263" s="96">
        <v>7</v>
      </c>
      <c r="AJ263" s="75"/>
      <c r="AK263" s="75"/>
      <c r="AL263" s="75"/>
      <c r="AM263" s="75"/>
      <c r="AN263" s="75"/>
    </row>
    <row r="264" spans="1:40" x14ac:dyDescent="0.2">
      <c r="A264" s="81" t="str">
        <f t="shared" si="131"/>
        <v>111AF441729</v>
      </c>
      <c r="B264" s="81" t="str">
        <f t="shared" si="132"/>
        <v>M</v>
      </c>
      <c r="C264" s="81" t="str">
        <f t="shared" si="133"/>
        <v>Vocare</v>
      </c>
      <c r="D264" s="70">
        <v>41729</v>
      </c>
      <c r="E264" s="95" t="s">
        <v>200</v>
      </c>
      <c r="F264" s="95" t="str">
        <f t="shared" ca="1" si="134"/>
        <v>Staffordshire</v>
      </c>
      <c r="G264" s="96" t="s">
        <v>0</v>
      </c>
      <c r="H264" s="114">
        <v>200</v>
      </c>
      <c r="I264" s="134">
        <v>142</v>
      </c>
      <c r="J264" s="96">
        <v>47</v>
      </c>
      <c r="K264" s="96">
        <v>2</v>
      </c>
      <c r="L264" s="96" t="s">
        <v>0</v>
      </c>
      <c r="M264" s="96" t="s">
        <v>0</v>
      </c>
      <c r="N264" s="114">
        <v>0</v>
      </c>
      <c r="O264" s="115">
        <v>174</v>
      </c>
      <c r="P264" s="96">
        <v>17</v>
      </c>
      <c r="Q264" s="96">
        <v>7</v>
      </c>
      <c r="R264" s="114">
        <v>2</v>
      </c>
      <c r="S264" s="115">
        <v>110</v>
      </c>
      <c r="T264" s="96">
        <v>66</v>
      </c>
      <c r="U264" s="96">
        <v>18</v>
      </c>
      <c r="V264" s="96">
        <v>4</v>
      </c>
      <c r="W264" s="114">
        <v>2</v>
      </c>
      <c r="X264" s="115">
        <v>39</v>
      </c>
      <c r="Y264" s="96">
        <v>61</v>
      </c>
      <c r="Z264" s="96">
        <v>94</v>
      </c>
      <c r="AA264" s="96">
        <v>6</v>
      </c>
      <c r="AB264" s="96">
        <v>0</v>
      </c>
      <c r="AC264" s="114" t="s">
        <v>0</v>
      </c>
      <c r="AD264" s="115" t="s">
        <v>0</v>
      </c>
      <c r="AE264" s="96" t="s">
        <v>0</v>
      </c>
      <c r="AF264" s="96" t="s">
        <v>0</v>
      </c>
      <c r="AG264" s="96" t="s">
        <v>0</v>
      </c>
      <c r="AH264" s="96" t="s">
        <v>0</v>
      </c>
      <c r="AI264" s="96">
        <v>9</v>
      </c>
      <c r="AJ264" s="75"/>
      <c r="AK264" s="75"/>
      <c r="AL264" s="75"/>
      <c r="AM264" s="75"/>
      <c r="AN264" s="75"/>
    </row>
    <row r="265" spans="1:40" x14ac:dyDescent="0.2">
      <c r="A265" s="81" t="str">
        <f t="shared" si="131"/>
        <v>111AA941729</v>
      </c>
      <c r="B265" s="81" t="str">
        <f t="shared" si="132"/>
        <v>L</v>
      </c>
      <c r="C265" s="81" t="str">
        <f t="shared" si="133"/>
        <v>PPG</v>
      </c>
      <c r="D265" s="70">
        <v>41729</v>
      </c>
      <c r="E265" s="95" t="s">
        <v>38</v>
      </c>
      <c r="F265" s="95" t="str">
        <f t="shared" ca="1" si="134"/>
        <v>Hillingdon</v>
      </c>
      <c r="G265" s="96" t="s">
        <v>0</v>
      </c>
      <c r="H265" s="114">
        <v>26</v>
      </c>
      <c r="I265" s="134">
        <v>17</v>
      </c>
      <c r="J265" s="96">
        <v>7</v>
      </c>
      <c r="K265" s="96">
        <v>0</v>
      </c>
      <c r="L265" s="96" t="s">
        <v>0</v>
      </c>
      <c r="M265" s="96" t="s">
        <v>0</v>
      </c>
      <c r="N265" s="114">
        <v>1</v>
      </c>
      <c r="O265" s="115">
        <v>24</v>
      </c>
      <c r="P265" s="96">
        <v>2</v>
      </c>
      <c r="Q265" s="96">
        <v>0</v>
      </c>
      <c r="R265" s="114">
        <v>0</v>
      </c>
      <c r="S265" s="115">
        <v>3</v>
      </c>
      <c r="T265" s="96">
        <v>12</v>
      </c>
      <c r="U265" s="96">
        <v>5</v>
      </c>
      <c r="V265" s="96">
        <v>1</v>
      </c>
      <c r="W265" s="114">
        <v>5</v>
      </c>
      <c r="X265" s="115">
        <v>1</v>
      </c>
      <c r="Y265" s="96">
        <v>3</v>
      </c>
      <c r="Z265" s="96">
        <v>4</v>
      </c>
      <c r="AA265" s="96">
        <v>1</v>
      </c>
      <c r="AB265" s="96">
        <v>1</v>
      </c>
      <c r="AC265" s="114" t="s">
        <v>0</v>
      </c>
      <c r="AD265" s="115" t="s">
        <v>0</v>
      </c>
      <c r="AE265" s="96" t="s">
        <v>0</v>
      </c>
      <c r="AF265" s="96" t="s">
        <v>0</v>
      </c>
      <c r="AG265" s="96" t="s">
        <v>0</v>
      </c>
      <c r="AH265" s="96" t="s">
        <v>0</v>
      </c>
      <c r="AI265" s="96">
        <v>1</v>
      </c>
      <c r="AJ265" s="75"/>
      <c r="AK265" s="75"/>
      <c r="AL265" s="75"/>
      <c r="AM265" s="75"/>
      <c r="AN265" s="75"/>
    </row>
    <row r="266" spans="1:40" x14ac:dyDescent="0.2">
      <c r="A266" s="81" t="str">
        <f t="shared" si="131"/>
        <v>111AB141729</v>
      </c>
      <c r="B266" s="81" t="str">
        <f t="shared" si="132"/>
        <v>L</v>
      </c>
      <c r="C266" s="81" t="str">
        <f t="shared" si="133"/>
        <v>PPG</v>
      </c>
      <c r="D266" s="70">
        <v>41729</v>
      </c>
      <c r="E266" s="95" t="s">
        <v>316</v>
      </c>
      <c r="F266" s="95" t="str">
        <f t="shared" ca="1" si="134"/>
        <v>Croydon</v>
      </c>
      <c r="G266" s="96" t="s">
        <v>0</v>
      </c>
      <c r="H266" s="114">
        <v>35</v>
      </c>
      <c r="I266" s="134">
        <v>23</v>
      </c>
      <c r="J266" s="96">
        <v>5</v>
      </c>
      <c r="K266" s="96">
        <v>1</v>
      </c>
      <c r="L266" s="96" t="s">
        <v>0</v>
      </c>
      <c r="M266" s="96" t="s">
        <v>0</v>
      </c>
      <c r="N266" s="114">
        <v>3</v>
      </c>
      <c r="O266" s="115">
        <v>29</v>
      </c>
      <c r="P266" s="96">
        <v>5</v>
      </c>
      <c r="Q266" s="96">
        <v>1</v>
      </c>
      <c r="R266" s="114">
        <v>0</v>
      </c>
      <c r="S266" s="115">
        <v>4</v>
      </c>
      <c r="T266" s="96">
        <v>22</v>
      </c>
      <c r="U266" s="96">
        <v>6</v>
      </c>
      <c r="V266" s="96">
        <v>2</v>
      </c>
      <c r="W266" s="114">
        <v>1</v>
      </c>
      <c r="X266" s="115">
        <v>6</v>
      </c>
      <c r="Y266" s="96">
        <v>9</v>
      </c>
      <c r="Z266" s="96">
        <v>8</v>
      </c>
      <c r="AA266" s="96">
        <v>3</v>
      </c>
      <c r="AB266" s="96">
        <v>3</v>
      </c>
      <c r="AC266" s="114" t="s">
        <v>0</v>
      </c>
      <c r="AD266" s="115" t="s">
        <v>0</v>
      </c>
      <c r="AE266" s="96" t="s">
        <v>0</v>
      </c>
      <c r="AF266" s="96" t="s">
        <v>0</v>
      </c>
      <c r="AG266" s="96" t="s">
        <v>0</v>
      </c>
      <c r="AH266" s="96" t="s">
        <v>0</v>
      </c>
      <c r="AI266" s="96">
        <v>3</v>
      </c>
      <c r="AJ266" s="75"/>
      <c r="AK266" s="75"/>
      <c r="AL266" s="75"/>
      <c r="AM266" s="75"/>
      <c r="AN266" s="75"/>
    </row>
    <row r="267" spans="1:40" x14ac:dyDescent="0.2">
      <c r="A267" s="81" t="str">
        <f t="shared" si="131"/>
        <v>111AA741729</v>
      </c>
      <c r="B267" s="81" t="str">
        <f t="shared" si="132"/>
        <v>L</v>
      </c>
      <c r="C267" s="81" t="str">
        <f t="shared" si="133"/>
        <v>LCW</v>
      </c>
      <c r="D267" s="70">
        <v>41729</v>
      </c>
      <c r="E267" s="95" t="s">
        <v>35</v>
      </c>
      <c r="F267" s="95" t="str">
        <f t="shared" ca="1" si="134"/>
        <v>Inner North West London</v>
      </c>
      <c r="G267" s="96" t="s">
        <v>0</v>
      </c>
      <c r="H267" s="114">
        <v>109</v>
      </c>
      <c r="I267" s="134">
        <v>68</v>
      </c>
      <c r="J267" s="96">
        <v>21</v>
      </c>
      <c r="K267" s="96">
        <v>5</v>
      </c>
      <c r="L267" s="96" t="s">
        <v>0</v>
      </c>
      <c r="M267" s="96" t="s">
        <v>0</v>
      </c>
      <c r="N267" s="114">
        <v>3</v>
      </c>
      <c r="O267" s="115">
        <v>90</v>
      </c>
      <c r="P267" s="96">
        <v>10</v>
      </c>
      <c r="Q267" s="96">
        <v>1</v>
      </c>
      <c r="R267" s="114">
        <v>8</v>
      </c>
      <c r="S267" s="115">
        <v>45</v>
      </c>
      <c r="T267" s="96">
        <v>46</v>
      </c>
      <c r="U267" s="96">
        <v>7</v>
      </c>
      <c r="V267" s="96">
        <v>5</v>
      </c>
      <c r="W267" s="114">
        <v>6</v>
      </c>
      <c r="X267" s="115">
        <v>0</v>
      </c>
      <c r="Y267" s="96">
        <v>0</v>
      </c>
      <c r="Z267" s="96">
        <v>0</v>
      </c>
      <c r="AA267" s="96">
        <v>0</v>
      </c>
      <c r="AB267" s="96">
        <v>0</v>
      </c>
      <c r="AC267" s="114" t="s">
        <v>0</v>
      </c>
      <c r="AD267" s="115" t="s">
        <v>0</v>
      </c>
      <c r="AE267" s="96" t="s">
        <v>0</v>
      </c>
      <c r="AF267" s="96" t="s">
        <v>0</v>
      </c>
      <c r="AG267" s="96" t="s">
        <v>0</v>
      </c>
      <c r="AH267" s="96" t="s">
        <v>0</v>
      </c>
      <c r="AI267" s="96">
        <v>3</v>
      </c>
      <c r="AJ267" s="75"/>
      <c r="AK267" s="75"/>
      <c r="AL267" s="75"/>
      <c r="AM267" s="75"/>
      <c r="AN267" s="75"/>
    </row>
    <row r="268" spans="1:40" x14ac:dyDescent="0.2">
      <c r="A268" s="81" t="str">
        <f t="shared" si="131"/>
        <v>111AD141729</v>
      </c>
      <c r="B268" s="81" t="str">
        <f t="shared" si="132"/>
        <v>L</v>
      </c>
      <c r="C268" s="81" t="str">
        <f t="shared" si="133"/>
        <v>PPG</v>
      </c>
      <c r="D268" s="70">
        <v>41729</v>
      </c>
      <c r="E268" s="95" t="s">
        <v>319</v>
      </c>
      <c r="F268" s="95" t="str">
        <f t="shared" ca="1" si="134"/>
        <v>Wandsworth</v>
      </c>
      <c r="G268" s="96" t="s">
        <v>0</v>
      </c>
      <c r="H268" s="114">
        <v>45</v>
      </c>
      <c r="I268" s="134">
        <v>8</v>
      </c>
      <c r="J268" s="96">
        <v>1</v>
      </c>
      <c r="K268" s="96">
        <v>0</v>
      </c>
      <c r="L268" s="96" t="s">
        <v>0</v>
      </c>
      <c r="M268" s="96" t="s">
        <v>0</v>
      </c>
      <c r="N268" s="114">
        <v>32</v>
      </c>
      <c r="O268" s="115">
        <v>9</v>
      </c>
      <c r="P268" s="96">
        <v>1</v>
      </c>
      <c r="Q268" s="96">
        <v>3</v>
      </c>
      <c r="R268" s="114">
        <v>32</v>
      </c>
      <c r="S268" s="115">
        <v>1</v>
      </c>
      <c r="T268" s="96">
        <v>3</v>
      </c>
      <c r="U268" s="96">
        <v>1</v>
      </c>
      <c r="V268" s="96">
        <v>2</v>
      </c>
      <c r="W268" s="114">
        <v>38</v>
      </c>
      <c r="X268" s="115">
        <v>2</v>
      </c>
      <c r="Y268" s="96">
        <v>5</v>
      </c>
      <c r="Z268" s="96">
        <v>4</v>
      </c>
      <c r="AA268" s="96">
        <v>1</v>
      </c>
      <c r="AB268" s="96">
        <v>1</v>
      </c>
      <c r="AC268" s="114" t="s">
        <v>0</v>
      </c>
      <c r="AD268" s="115" t="s">
        <v>0</v>
      </c>
      <c r="AE268" s="96" t="s">
        <v>0</v>
      </c>
      <c r="AF268" s="96" t="s">
        <v>0</v>
      </c>
      <c r="AG268" s="96" t="s">
        <v>0</v>
      </c>
      <c r="AH268" s="96" t="s">
        <v>0</v>
      </c>
      <c r="AI268" s="96">
        <v>4</v>
      </c>
      <c r="AJ268" s="75"/>
      <c r="AK268" s="75"/>
      <c r="AL268" s="75"/>
      <c r="AM268" s="75"/>
      <c r="AN268" s="75"/>
    </row>
    <row r="269" spans="1:40" x14ac:dyDescent="0.2">
      <c r="A269" s="81" t="str">
        <f t="shared" si="131"/>
        <v>111AD241729</v>
      </c>
      <c r="B269" s="81" t="str">
        <f t="shared" si="132"/>
        <v>L</v>
      </c>
      <c r="C269" s="81" t="str">
        <f t="shared" si="133"/>
        <v>PPG</v>
      </c>
      <c r="D269" s="70">
        <v>41729</v>
      </c>
      <c r="E269" s="95" t="s">
        <v>323</v>
      </c>
      <c r="F269" s="95" t="str">
        <f t="shared" ca="1" si="134"/>
        <v>Sutton &amp; Merton</v>
      </c>
      <c r="G269" s="96" t="s">
        <v>0</v>
      </c>
      <c r="H269" s="114">
        <v>9</v>
      </c>
      <c r="I269" s="134">
        <v>0</v>
      </c>
      <c r="J269" s="96">
        <v>0</v>
      </c>
      <c r="K269" s="96">
        <v>1</v>
      </c>
      <c r="L269" s="96" t="s">
        <v>0</v>
      </c>
      <c r="M269" s="96" t="s">
        <v>0</v>
      </c>
      <c r="N269" s="114">
        <v>8</v>
      </c>
      <c r="O269" s="115">
        <v>1</v>
      </c>
      <c r="P269" s="96">
        <v>0</v>
      </c>
      <c r="Q269" s="96">
        <v>0</v>
      </c>
      <c r="R269" s="114">
        <v>8</v>
      </c>
      <c r="S269" s="115">
        <v>0</v>
      </c>
      <c r="T269" s="96">
        <v>0</v>
      </c>
      <c r="U269" s="96">
        <v>0</v>
      </c>
      <c r="V269" s="96">
        <v>0</v>
      </c>
      <c r="W269" s="114">
        <v>9</v>
      </c>
      <c r="X269" s="115">
        <v>0</v>
      </c>
      <c r="Y269" s="96">
        <v>0</v>
      </c>
      <c r="Z269" s="96">
        <v>0</v>
      </c>
      <c r="AA269" s="96">
        <v>1</v>
      </c>
      <c r="AB269" s="96">
        <v>0</v>
      </c>
      <c r="AC269" s="114" t="s">
        <v>0</v>
      </c>
      <c r="AD269" s="115" t="s">
        <v>0</v>
      </c>
      <c r="AE269" s="96" t="s">
        <v>0</v>
      </c>
      <c r="AF269" s="96" t="s">
        <v>0</v>
      </c>
      <c r="AG269" s="96" t="s">
        <v>0</v>
      </c>
      <c r="AH269" s="96" t="s">
        <v>0</v>
      </c>
      <c r="AI269" s="96">
        <v>0</v>
      </c>
      <c r="AJ269" s="75"/>
      <c r="AK269" s="75"/>
      <c r="AL269" s="75"/>
      <c r="AM269" s="75"/>
      <c r="AN269" s="75"/>
    </row>
    <row r="270" spans="1:40" x14ac:dyDescent="0.2">
      <c r="A270" s="81" t="str">
        <f t="shared" si="131"/>
        <v>111AD341729</v>
      </c>
      <c r="B270" s="81" t="str">
        <f t="shared" si="132"/>
        <v>L</v>
      </c>
      <c r="C270" s="81" t="str">
        <f t="shared" si="133"/>
        <v>PPG</v>
      </c>
      <c r="D270" s="70">
        <v>41729</v>
      </c>
      <c r="E270" s="95" t="s">
        <v>325</v>
      </c>
      <c r="F270" s="95" t="str">
        <f t="shared" ca="1" si="134"/>
        <v>Kingston &amp; Richmond</v>
      </c>
      <c r="G270" s="96" t="s">
        <v>0</v>
      </c>
      <c r="H270" s="114">
        <v>35</v>
      </c>
      <c r="I270" s="134">
        <v>1</v>
      </c>
      <c r="J270" s="96">
        <v>0</v>
      </c>
      <c r="K270" s="96">
        <v>0</v>
      </c>
      <c r="L270" s="96" t="s">
        <v>0</v>
      </c>
      <c r="M270" s="96" t="s">
        <v>0</v>
      </c>
      <c r="N270" s="114">
        <v>34</v>
      </c>
      <c r="O270" s="115">
        <v>0</v>
      </c>
      <c r="P270" s="96">
        <v>0</v>
      </c>
      <c r="Q270" s="96">
        <v>0</v>
      </c>
      <c r="R270" s="114">
        <v>35</v>
      </c>
      <c r="S270" s="115">
        <v>0</v>
      </c>
      <c r="T270" s="96">
        <v>0</v>
      </c>
      <c r="U270" s="96">
        <v>0</v>
      </c>
      <c r="V270" s="96">
        <v>0</v>
      </c>
      <c r="W270" s="114">
        <v>35</v>
      </c>
      <c r="X270" s="115">
        <v>0</v>
      </c>
      <c r="Y270" s="96">
        <v>0</v>
      </c>
      <c r="Z270" s="96">
        <v>1</v>
      </c>
      <c r="AA270" s="96">
        <v>0</v>
      </c>
      <c r="AB270" s="96">
        <v>0</v>
      </c>
      <c r="AC270" s="114" t="s">
        <v>0</v>
      </c>
      <c r="AD270" s="115" t="s">
        <v>0</v>
      </c>
      <c r="AE270" s="96" t="s">
        <v>0</v>
      </c>
      <c r="AF270" s="96" t="s">
        <v>0</v>
      </c>
      <c r="AG270" s="96" t="s">
        <v>0</v>
      </c>
      <c r="AH270" s="96" t="s">
        <v>0</v>
      </c>
      <c r="AI270" s="96">
        <v>0</v>
      </c>
      <c r="AJ270" s="75"/>
      <c r="AK270" s="75"/>
      <c r="AL270" s="75"/>
      <c r="AM270" s="75"/>
      <c r="AN270" s="75"/>
    </row>
    <row r="271" spans="1:40" x14ac:dyDescent="0.2">
      <c r="A271" s="81" t="str">
        <f t="shared" si="131"/>
        <v>111AD441729</v>
      </c>
      <c r="B271" s="81" t="str">
        <f t="shared" si="132"/>
        <v>L</v>
      </c>
      <c r="C271" s="81" t="str">
        <f t="shared" si="133"/>
        <v>PPG</v>
      </c>
      <c r="D271" s="70">
        <v>41729</v>
      </c>
      <c r="E271" s="95" t="s">
        <v>111</v>
      </c>
      <c r="F271" s="95" t="str">
        <f t="shared" ca="1" si="134"/>
        <v>Outer North West London</v>
      </c>
      <c r="G271" s="96" t="s">
        <v>0</v>
      </c>
      <c r="H271" s="114">
        <v>100</v>
      </c>
      <c r="I271" s="134">
        <v>29</v>
      </c>
      <c r="J271" s="96">
        <v>18</v>
      </c>
      <c r="K271" s="96">
        <v>0</v>
      </c>
      <c r="L271" s="96" t="s">
        <v>0</v>
      </c>
      <c r="M271" s="96" t="s">
        <v>0</v>
      </c>
      <c r="N271" s="114">
        <v>50</v>
      </c>
      <c r="O271" s="115">
        <v>7</v>
      </c>
      <c r="P271" s="96">
        <v>2</v>
      </c>
      <c r="Q271" s="96">
        <v>1</v>
      </c>
      <c r="R271" s="114">
        <v>90</v>
      </c>
      <c r="S271" s="115">
        <v>11</v>
      </c>
      <c r="T271" s="96">
        <v>35</v>
      </c>
      <c r="U271" s="96">
        <v>10</v>
      </c>
      <c r="V271" s="96">
        <v>1</v>
      </c>
      <c r="W271" s="114">
        <v>43</v>
      </c>
      <c r="X271" s="115">
        <v>2</v>
      </c>
      <c r="Y271" s="96">
        <v>0</v>
      </c>
      <c r="Z271" s="96">
        <v>0</v>
      </c>
      <c r="AA271" s="96">
        <v>1</v>
      </c>
      <c r="AB271" s="96">
        <v>1</v>
      </c>
      <c r="AC271" s="114" t="s">
        <v>0</v>
      </c>
      <c r="AD271" s="115" t="s">
        <v>0</v>
      </c>
      <c r="AE271" s="96" t="s">
        <v>0</v>
      </c>
      <c r="AF271" s="96" t="s">
        <v>0</v>
      </c>
      <c r="AG271" s="96" t="s">
        <v>0</v>
      </c>
      <c r="AH271" s="96" t="s">
        <v>0</v>
      </c>
      <c r="AI271" s="96">
        <v>3</v>
      </c>
      <c r="AJ271" s="75"/>
      <c r="AK271" s="75"/>
      <c r="AL271" s="75"/>
      <c r="AM271" s="75"/>
      <c r="AN271" s="75"/>
    </row>
    <row r="272" spans="1:40" x14ac:dyDescent="0.2">
      <c r="A272" s="81" t="str">
        <f t="shared" si="131"/>
        <v>111AD541729</v>
      </c>
      <c r="B272" s="81" t="str">
        <f t="shared" si="132"/>
        <v>L</v>
      </c>
      <c r="C272" s="81" t="str">
        <f t="shared" si="133"/>
        <v>LCW</v>
      </c>
      <c r="D272" s="70">
        <v>41729</v>
      </c>
      <c r="E272" s="95" t="s">
        <v>113</v>
      </c>
      <c r="F272" s="95" t="str">
        <f t="shared" ca="1" si="134"/>
        <v>North Central London</v>
      </c>
      <c r="G272" s="96" t="s">
        <v>0</v>
      </c>
      <c r="H272" s="114">
        <v>154</v>
      </c>
      <c r="I272" s="134">
        <v>77</v>
      </c>
      <c r="J272" s="96">
        <v>41</v>
      </c>
      <c r="K272" s="96">
        <v>12</v>
      </c>
      <c r="L272" s="96" t="s">
        <v>0</v>
      </c>
      <c r="M272" s="96" t="s">
        <v>0</v>
      </c>
      <c r="N272" s="114">
        <v>12</v>
      </c>
      <c r="O272" s="115">
        <v>119</v>
      </c>
      <c r="P272" s="96">
        <v>20</v>
      </c>
      <c r="Q272" s="96">
        <v>11</v>
      </c>
      <c r="R272" s="114">
        <v>4</v>
      </c>
      <c r="S272" s="115">
        <v>46</v>
      </c>
      <c r="T272" s="96">
        <v>76</v>
      </c>
      <c r="U272" s="96">
        <v>22</v>
      </c>
      <c r="V272" s="96">
        <v>5</v>
      </c>
      <c r="W272" s="114">
        <v>5</v>
      </c>
      <c r="X272" s="115">
        <v>0</v>
      </c>
      <c r="Y272" s="96">
        <v>0</v>
      </c>
      <c r="Z272" s="96">
        <v>0</v>
      </c>
      <c r="AA272" s="96">
        <v>0</v>
      </c>
      <c r="AB272" s="96">
        <v>0</v>
      </c>
      <c r="AC272" s="114" t="s">
        <v>0</v>
      </c>
      <c r="AD272" s="115" t="s">
        <v>0</v>
      </c>
      <c r="AE272" s="96" t="s">
        <v>0</v>
      </c>
      <c r="AF272" s="96" t="s">
        <v>0</v>
      </c>
      <c r="AG272" s="96" t="s">
        <v>0</v>
      </c>
      <c r="AH272" s="96" t="s">
        <v>0</v>
      </c>
      <c r="AI272" s="96">
        <v>12</v>
      </c>
      <c r="AJ272" s="75"/>
      <c r="AK272" s="75"/>
      <c r="AL272" s="75"/>
      <c r="AM272" s="75"/>
      <c r="AN272" s="75"/>
    </row>
    <row r="273" spans="1:40" x14ac:dyDescent="0.2">
      <c r="A273" s="81" t="str">
        <f t="shared" si="131"/>
        <v>111AD841729</v>
      </c>
      <c r="B273" s="81" t="str">
        <f t="shared" si="132"/>
        <v>L</v>
      </c>
      <c r="C273" s="81" t="str">
        <f t="shared" si="133"/>
        <v>PELC</v>
      </c>
      <c r="D273" s="70">
        <v>41729</v>
      </c>
      <c r="E273" s="95" t="s">
        <v>120</v>
      </c>
      <c r="F273" s="95" t="str">
        <f t="shared" ca="1" si="134"/>
        <v>East London and City</v>
      </c>
      <c r="G273" s="96" t="s">
        <v>0</v>
      </c>
      <c r="H273" s="114">
        <v>100</v>
      </c>
      <c r="I273" s="134">
        <v>58</v>
      </c>
      <c r="J273" s="96">
        <v>24</v>
      </c>
      <c r="K273" s="96">
        <v>6</v>
      </c>
      <c r="L273" s="96" t="s">
        <v>0</v>
      </c>
      <c r="M273" s="96" t="s">
        <v>0</v>
      </c>
      <c r="N273" s="114">
        <v>7</v>
      </c>
      <c r="O273" s="115">
        <v>70</v>
      </c>
      <c r="P273" s="96">
        <v>18</v>
      </c>
      <c r="Q273" s="96">
        <v>8</v>
      </c>
      <c r="R273" s="114">
        <v>4</v>
      </c>
      <c r="S273" s="115">
        <v>20</v>
      </c>
      <c r="T273" s="96">
        <v>51</v>
      </c>
      <c r="U273" s="96">
        <v>15</v>
      </c>
      <c r="V273" s="96">
        <v>5</v>
      </c>
      <c r="W273" s="114">
        <v>9</v>
      </c>
      <c r="X273" s="115">
        <v>17</v>
      </c>
      <c r="Y273" s="96">
        <v>29</v>
      </c>
      <c r="Z273" s="96">
        <v>30</v>
      </c>
      <c r="AA273" s="96">
        <v>3</v>
      </c>
      <c r="AB273" s="96">
        <v>9</v>
      </c>
      <c r="AC273" s="114" t="s">
        <v>0</v>
      </c>
      <c r="AD273" s="115" t="s">
        <v>0</v>
      </c>
      <c r="AE273" s="96" t="s">
        <v>0</v>
      </c>
      <c r="AF273" s="96" t="s">
        <v>0</v>
      </c>
      <c r="AG273" s="96" t="s">
        <v>0</v>
      </c>
      <c r="AH273" s="96" t="s">
        <v>0</v>
      </c>
      <c r="AI273" s="96">
        <v>5</v>
      </c>
      <c r="AJ273" s="75"/>
      <c r="AK273" s="75"/>
      <c r="AL273" s="75"/>
      <c r="AM273" s="75"/>
      <c r="AN273" s="75"/>
    </row>
    <row r="274" spans="1:40" x14ac:dyDescent="0.2">
      <c r="A274" s="81" t="str">
        <f t="shared" si="131"/>
        <v>111AD641729</v>
      </c>
      <c r="B274" s="81" t="str">
        <f t="shared" si="132"/>
        <v>L</v>
      </c>
      <c r="C274" s="81" t="str">
        <f t="shared" si="133"/>
        <v>PELC</v>
      </c>
      <c r="D274" s="70">
        <v>41729</v>
      </c>
      <c r="E274" s="95" t="s">
        <v>115</v>
      </c>
      <c r="F274" s="95" t="str">
        <f t="shared" ca="1" si="134"/>
        <v>Outer North East London</v>
      </c>
      <c r="G274" s="96" t="s">
        <v>0</v>
      </c>
      <c r="H274" s="114">
        <v>213</v>
      </c>
      <c r="I274" s="134">
        <v>136</v>
      </c>
      <c r="J274" s="96">
        <v>43</v>
      </c>
      <c r="K274" s="96">
        <v>12</v>
      </c>
      <c r="L274" s="96" t="s">
        <v>0</v>
      </c>
      <c r="M274" s="96" t="s">
        <v>0</v>
      </c>
      <c r="N274" s="114">
        <v>5</v>
      </c>
      <c r="O274" s="115">
        <v>176</v>
      </c>
      <c r="P274" s="96">
        <v>26</v>
      </c>
      <c r="Q274" s="96">
        <v>7</v>
      </c>
      <c r="R274" s="114">
        <v>4</v>
      </c>
      <c r="S274" s="115">
        <v>32</v>
      </c>
      <c r="T274" s="96">
        <v>121</v>
      </c>
      <c r="U274" s="96">
        <v>44</v>
      </c>
      <c r="V274" s="96">
        <v>8</v>
      </c>
      <c r="W274" s="114">
        <v>8</v>
      </c>
      <c r="X274" s="115">
        <v>52</v>
      </c>
      <c r="Y274" s="96">
        <v>62</v>
      </c>
      <c r="Z274" s="96">
        <v>60</v>
      </c>
      <c r="AA274" s="96">
        <v>9</v>
      </c>
      <c r="AB274" s="96">
        <v>11</v>
      </c>
      <c r="AC274" s="114" t="s">
        <v>0</v>
      </c>
      <c r="AD274" s="115" t="s">
        <v>0</v>
      </c>
      <c r="AE274" s="96" t="s">
        <v>0</v>
      </c>
      <c r="AF274" s="96" t="s">
        <v>0</v>
      </c>
      <c r="AG274" s="96" t="s">
        <v>0</v>
      </c>
      <c r="AH274" s="96" t="s">
        <v>0</v>
      </c>
      <c r="AI274" s="96">
        <v>17</v>
      </c>
      <c r="AJ274" s="75"/>
      <c r="AK274" s="75"/>
      <c r="AL274" s="75"/>
      <c r="AM274" s="75"/>
      <c r="AN274" s="75"/>
    </row>
    <row r="275" spans="1:40" x14ac:dyDescent="0.2">
      <c r="A275" s="82" t="str">
        <f t="shared" si="131"/>
        <v>111AA141912</v>
      </c>
      <c r="B275" s="82" t="str">
        <f t="shared" si="132"/>
        <v>NE</v>
      </c>
      <c r="C275" s="82" t="str">
        <f t="shared" si="133"/>
        <v>NEAS</v>
      </c>
      <c r="D275" s="90">
        <v>41912</v>
      </c>
      <c r="E275" s="97" t="s">
        <v>10</v>
      </c>
      <c r="F275" s="97" t="str">
        <f t="shared" ca="1" si="134"/>
        <v>North East</v>
      </c>
      <c r="G275" s="98" t="s">
        <v>0</v>
      </c>
      <c r="H275" s="116">
        <v>133</v>
      </c>
      <c r="I275" s="98">
        <v>88</v>
      </c>
      <c r="J275" s="98">
        <v>10</v>
      </c>
      <c r="K275" s="98">
        <v>12</v>
      </c>
      <c r="L275" s="98" t="s">
        <v>0</v>
      </c>
      <c r="M275" s="98" t="s">
        <v>0</v>
      </c>
      <c r="N275" s="116">
        <v>0</v>
      </c>
      <c r="O275" s="117">
        <v>108</v>
      </c>
      <c r="P275" s="98">
        <v>14</v>
      </c>
      <c r="Q275" s="98">
        <v>5</v>
      </c>
      <c r="R275" s="116">
        <v>6</v>
      </c>
      <c r="S275" s="117">
        <v>67</v>
      </c>
      <c r="T275" s="98">
        <v>37</v>
      </c>
      <c r="U275" s="98">
        <v>9</v>
      </c>
      <c r="V275" s="98">
        <v>13</v>
      </c>
      <c r="W275" s="116">
        <v>7</v>
      </c>
      <c r="X275" s="117">
        <v>39</v>
      </c>
      <c r="Y275" s="98">
        <v>42</v>
      </c>
      <c r="Z275" s="98">
        <v>30</v>
      </c>
      <c r="AA275" s="98">
        <v>3</v>
      </c>
      <c r="AB275" s="98">
        <v>0</v>
      </c>
      <c r="AC275" s="116" t="s">
        <v>0</v>
      </c>
      <c r="AD275" s="117" t="s">
        <v>0</v>
      </c>
      <c r="AE275" s="98" t="s">
        <v>0</v>
      </c>
      <c r="AF275" s="98" t="s">
        <v>0</v>
      </c>
      <c r="AG275" s="98" t="s">
        <v>0</v>
      </c>
      <c r="AH275" s="98" t="s">
        <v>0</v>
      </c>
      <c r="AI275" s="98">
        <v>8</v>
      </c>
      <c r="AJ275" s="75"/>
      <c r="AK275" s="75"/>
      <c r="AL275" s="75"/>
      <c r="AM275" s="75"/>
      <c r="AN275" s="75"/>
    </row>
    <row r="276" spans="1:40" x14ac:dyDescent="0.2">
      <c r="A276" s="81" t="str">
        <f t="shared" si="131"/>
        <v>111AF541912</v>
      </c>
      <c r="B276" s="81" t="str">
        <f t="shared" si="132"/>
        <v>NW</v>
      </c>
      <c r="C276" s="81" t="str">
        <f t="shared" si="133"/>
        <v>NWAS</v>
      </c>
      <c r="D276" s="70">
        <v>41912</v>
      </c>
      <c r="E276" s="95" t="s">
        <v>329</v>
      </c>
      <c r="F276" s="95" t="str">
        <f t="shared" ca="1" si="134"/>
        <v>North West excluding Blackpool</v>
      </c>
      <c r="G276" s="96" t="s">
        <v>0</v>
      </c>
      <c r="H276" s="114">
        <v>1523</v>
      </c>
      <c r="I276" s="134">
        <v>1169</v>
      </c>
      <c r="J276" s="96">
        <v>230</v>
      </c>
      <c r="K276" s="96">
        <v>46</v>
      </c>
      <c r="L276" s="96" t="s">
        <v>0</v>
      </c>
      <c r="M276" s="96" t="s">
        <v>0</v>
      </c>
      <c r="N276" s="114">
        <v>17</v>
      </c>
      <c r="O276" s="115">
        <v>1343</v>
      </c>
      <c r="P276" s="96">
        <v>101</v>
      </c>
      <c r="Q276" s="96">
        <v>55</v>
      </c>
      <c r="R276" s="114">
        <v>24</v>
      </c>
      <c r="S276" s="115">
        <v>509</v>
      </c>
      <c r="T276" s="96">
        <v>771</v>
      </c>
      <c r="U276" s="96">
        <v>167</v>
      </c>
      <c r="V276" s="96">
        <v>43</v>
      </c>
      <c r="W276" s="114">
        <v>33</v>
      </c>
      <c r="X276" s="115">
        <v>134</v>
      </c>
      <c r="Y276" s="96">
        <v>438</v>
      </c>
      <c r="Z276" s="96">
        <v>546</v>
      </c>
      <c r="AA276" s="96">
        <v>380</v>
      </c>
      <c r="AB276" s="96">
        <v>26</v>
      </c>
      <c r="AC276" s="114" t="s">
        <v>0</v>
      </c>
      <c r="AD276" s="115" t="s">
        <v>0</v>
      </c>
      <c r="AE276" s="96" t="s">
        <v>0</v>
      </c>
      <c r="AF276" s="96" t="s">
        <v>0</v>
      </c>
      <c r="AG276" s="96" t="s">
        <v>0</v>
      </c>
      <c r="AH276" s="96" t="s">
        <v>0</v>
      </c>
      <c r="AI276" s="96">
        <v>61</v>
      </c>
      <c r="AJ276" s="75"/>
      <c r="AK276" s="75"/>
      <c r="AL276" s="75"/>
      <c r="AM276" s="75"/>
      <c r="AN276" s="75"/>
    </row>
    <row r="277" spans="1:40" x14ac:dyDescent="0.2">
      <c r="A277" s="81" t="str">
        <f t="shared" si="131"/>
        <v>111AD941912</v>
      </c>
      <c r="B277" s="81" t="str">
        <f t="shared" si="132"/>
        <v>NE</v>
      </c>
      <c r="C277" s="81" t="str">
        <f t="shared" si="133"/>
        <v>YAS</v>
      </c>
      <c r="D277" s="70">
        <v>41912</v>
      </c>
      <c r="E277" s="95" t="s">
        <v>122</v>
      </c>
      <c r="F277" s="95" t="str">
        <f t="shared" ca="1" si="134"/>
        <v>Yorkshire and Humber</v>
      </c>
      <c r="G277" s="96" t="s">
        <v>0</v>
      </c>
      <c r="H277" s="114">
        <v>465</v>
      </c>
      <c r="I277" s="134">
        <v>294</v>
      </c>
      <c r="J277" s="96">
        <v>122</v>
      </c>
      <c r="K277" s="96">
        <v>0</v>
      </c>
      <c r="L277" s="96" t="s">
        <v>0</v>
      </c>
      <c r="M277" s="96" t="s">
        <v>0</v>
      </c>
      <c r="N277" s="114">
        <v>6</v>
      </c>
      <c r="O277" s="115">
        <v>424</v>
      </c>
      <c r="P277" s="96">
        <v>0</v>
      </c>
      <c r="Q277" s="96">
        <v>24</v>
      </c>
      <c r="R277" s="114">
        <v>0</v>
      </c>
      <c r="S277" s="115">
        <v>0</v>
      </c>
      <c r="T277" s="96">
        <v>0</v>
      </c>
      <c r="U277" s="96">
        <v>0</v>
      </c>
      <c r="V277" s="96">
        <v>0</v>
      </c>
      <c r="W277" s="114">
        <v>0</v>
      </c>
      <c r="X277" s="115">
        <v>0</v>
      </c>
      <c r="Y277" s="96">
        <v>0</v>
      </c>
      <c r="Z277" s="96">
        <v>0</v>
      </c>
      <c r="AA277" s="96">
        <v>0</v>
      </c>
      <c r="AB277" s="96">
        <v>0</v>
      </c>
      <c r="AC277" s="114" t="s">
        <v>0</v>
      </c>
      <c r="AD277" s="115" t="s">
        <v>0</v>
      </c>
      <c r="AE277" s="96" t="s">
        <v>0</v>
      </c>
      <c r="AF277" s="96" t="s">
        <v>0</v>
      </c>
      <c r="AG277" s="96" t="s">
        <v>0</v>
      </c>
      <c r="AH277" s="96" t="s">
        <v>0</v>
      </c>
      <c r="AI277" s="96">
        <v>43</v>
      </c>
      <c r="AJ277" s="75"/>
      <c r="AK277" s="75"/>
      <c r="AL277" s="75"/>
      <c r="AM277" s="75"/>
      <c r="AN277" s="75"/>
    </row>
    <row r="278" spans="1:40" x14ac:dyDescent="0.2">
      <c r="A278" s="81" t="str">
        <f t="shared" si="131"/>
        <v>111AA641912</v>
      </c>
      <c r="B278" s="81" t="str">
        <f t="shared" si="132"/>
        <v>SE</v>
      </c>
      <c r="C278" s="81" t="str">
        <f t="shared" si="133"/>
        <v>IOW</v>
      </c>
      <c r="D278" s="70">
        <v>41912</v>
      </c>
      <c r="E278" s="95" t="s">
        <v>32</v>
      </c>
      <c r="F278" s="95" t="str">
        <f t="shared" ca="1" si="134"/>
        <v>Isle of Wight</v>
      </c>
      <c r="G278" s="96" t="s">
        <v>0</v>
      </c>
      <c r="H278" s="114">
        <v>151</v>
      </c>
      <c r="I278" s="134">
        <v>116</v>
      </c>
      <c r="J278" s="96">
        <v>20</v>
      </c>
      <c r="K278" s="96">
        <v>3</v>
      </c>
      <c r="L278" s="96" t="s">
        <v>0</v>
      </c>
      <c r="M278" s="96" t="s">
        <v>0</v>
      </c>
      <c r="N278" s="114">
        <v>7</v>
      </c>
      <c r="O278" s="115">
        <v>127</v>
      </c>
      <c r="P278" s="96">
        <v>11</v>
      </c>
      <c r="Q278" s="96">
        <v>3</v>
      </c>
      <c r="R278" s="114">
        <v>10</v>
      </c>
      <c r="S278" s="115">
        <v>33</v>
      </c>
      <c r="T278" s="96">
        <v>72</v>
      </c>
      <c r="U278" s="96">
        <v>24</v>
      </c>
      <c r="V278" s="96">
        <v>4</v>
      </c>
      <c r="W278" s="114">
        <v>18</v>
      </c>
      <c r="X278" s="115">
        <v>40</v>
      </c>
      <c r="Y278" s="96">
        <v>26</v>
      </c>
      <c r="Z278" s="96">
        <v>52</v>
      </c>
      <c r="AA278" s="96">
        <v>4</v>
      </c>
      <c r="AB278" s="96">
        <v>4</v>
      </c>
      <c r="AC278" s="114" t="s">
        <v>0</v>
      </c>
      <c r="AD278" s="115" t="s">
        <v>0</v>
      </c>
      <c r="AE278" s="96" t="s">
        <v>0</v>
      </c>
      <c r="AF278" s="96" t="s">
        <v>0</v>
      </c>
      <c r="AG278" s="96" t="s">
        <v>0</v>
      </c>
      <c r="AH278" s="96" t="s">
        <v>0</v>
      </c>
      <c r="AI278" s="96">
        <v>5</v>
      </c>
      <c r="AJ278" s="75"/>
      <c r="AK278" s="75"/>
      <c r="AL278" s="75"/>
      <c r="AM278" s="75"/>
      <c r="AN278" s="75"/>
    </row>
    <row r="279" spans="1:40" x14ac:dyDescent="0.2">
      <c r="A279" s="81" t="str">
        <f t="shared" si="131"/>
        <v>111AF341912</v>
      </c>
      <c r="B279" s="81" t="str">
        <f t="shared" si="132"/>
        <v>E</v>
      </c>
      <c r="C279" s="81" t="str">
        <f t="shared" si="133"/>
        <v>SCAS</v>
      </c>
      <c r="D279" s="70">
        <v>41912</v>
      </c>
      <c r="E279" s="95" t="s">
        <v>331</v>
      </c>
      <c r="F279" s="95" t="str">
        <f t="shared" ca="1" si="134"/>
        <v>Bedfordshire</v>
      </c>
      <c r="G279" s="96" t="s">
        <v>0</v>
      </c>
      <c r="H279" s="114">
        <v>46</v>
      </c>
      <c r="I279" s="134">
        <v>31</v>
      </c>
      <c r="J279" s="96">
        <v>9</v>
      </c>
      <c r="K279" s="96">
        <v>1</v>
      </c>
      <c r="L279" s="96" t="s">
        <v>0</v>
      </c>
      <c r="M279" s="96" t="s">
        <v>0</v>
      </c>
      <c r="N279" s="114">
        <v>0</v>
      </c>
      <c r="O279" s="115">
        <v>33</v>
      </c>
      <c r="P279" s="96">
        <v>8</v>
      </c>
      <c r="Q279" s="96">
        <v>2</v>
      </c>
      <c r="R279" s="114">
        <v>2</v>
      </c>
      <c r="S279" s="115">
        <v>26</v>
      </c>
      <c r="T279" s="96">
        <v>3</v>
      </c>
      <c r="U279" s="96">
        <v>6</v>
      </c>
      <c r="V279" s="96">
        <v>2</v>
      </c>
      <c r="W279" s="114">
        <v>2</v>
      </c>
      <c r="X279" s="115">
        <v>7</v>
      </c>
      <c r="Y279" s="96">
        <v>5</v>
      </c>
      <c r="Z279" s="96">
        <v>16</v>
      </c>
      <c r="AA279" s="96">
        <v>10</v>
      </c>
      <c r="AB279" s="96">
        <v>4</v>
      </c>
      <c r="AC279" s="114" t="s">
        <v>0</v>
      </c>
      <c r="AD279" s="115" t="s">
        <v>0</v>
      </c>
      <c r="AE279" s="96" t="s">
        <v>0</v>
      </c>
      <c r="AF279" s="96" t="s">
        <v>0</v>
      </c>
      <c r="AG279" s="96" t="s">
        <v>0</v>
      </c>
      <c r="AH279" s="96" t="s">
        <v>0</v>
      </c>
      <c r="AI279" s="96">
        <v>5</v>
      </c>
      <c r="AJ279" s="75"/>
      <c r="AK279" s="75"/>
      <c r="AL279" s="75"/>
      <c r="AM279" s="75"/>
      <c r="AN279" s="75"/>
    </row>
    <row r="280" spans="1:40" x14ac:dyDescent="0.2">
      <c r="A280" s="81" t="str">
        <f t="shared" si="131"/>
        <v>111AB441912</v>
      </c>
      <c r="B280" s="81" t="str">
        <f t="shared" si="132"/>
        <v>SE</v>
      </c>
      <c r="C280" s="81" t="str">
        <f t="shared" si="133"/>
        <v>SCAS</v>
      </c>
      <c r="D280" s="70">
        <v>41912</v>
      </c>
      <c r="E280" s="95" t="s">
        <v>52</v>
      </c>
      <c r="F280" s="95" t="str">
        <f t="shared" ca="1" si="134"/>
        <v>Oxfordshire</v>
      </c>
      <c r="G280" s="96" t="s">
        <v>0</v>
      </c>
      <c r="H280" s="114">
        <v>45</v>
      </c>
      <c r="I280" s="134">
        <v>37</v>
      </c>
      <c r="J280" s="96">
        <v>0</v>
      </c>
      <c r="K280" s="96">
        <v>4</v>
      </c>
      <c r="L280" s="96" t="s">
        <v>0</v>
      </c>
      <c r="M280" s="96" t="s">
        <v>0</v>
      </c>
      <c r="N280" s="114">
        <v>1</v>
      </c>
      <c r="O280" s="115">
        <v>35</v>
      </c>
      <c r="P280" s="96">
        <v>8</v>
      </c>
      <c r="Q280" s="96">
        <v>1</v>
      </c>
      <c r="R280" s="114">
        <v>1</v>
      </c>
      <c r="S280" s="115">
        <v>9</v>
      </c>
      <c r="T280" s="96">
        <v>27</v>
      </c>
      <c r="U280" s="96">
        <v>5</v>
      </c>
      <c r="V280" s="96">
        <v>1</v>
      </c>
      <c r="W280" s="114">
        <v>3</v>
      </c>
      <c r="X280" s="115">
        <v>3</v>
      </c>
      <c r="Y280" s="96">
        <v>7</v>
      </c>
      <c r="Z280" s="96">
        <v>31</v>
      </c>
      <c r="AA280" s="96">
        <v>3</v>
      </c>
      <c r="AB280" s="96">
        <v>0</v>
      </c>
      <c r="AC280" s="114" t="s">
        <v>0</v>
      </c>
      <c r="AD280" s="115" t="s">
        <v>0</v>
      </c>
      <c r="AE280" s="96" t="s">
        <v>0</v>
      </c>
      <c r="AF280" s="96" t="s">
        <v>0</v>
      </c>
      <c r="AG280" s="96" t="s">
        <v>0</v>
      </c>
      <c r="AH280" s="96" t="s">
        <v>0</v>
      </c>
      <c r="AI280" s="96">
        <v>3</v>
      </c>
      <c r="AJ280" s="75"/>
      <c r="AK280" s="75"/>
      <c r="AL280" s="75"/>
      <c r="AM280" s="75"/>
      <c r="AN280" s="75"/>
    </row>
    <row r="281" spans="1:40" x14ac:dyDescent="0.2">
      <c r="A281" s="81" t="str">
        <f t="shared" si="131"/>
        <v>111AE141912</v>
      </c>
      <c r="B281" s="81" t="str">
        <f t="shared" si="132"/>
        <v>SE</v>
      </c>
      <c r="C281" s="81" t="str">
        <f t="shared" si="133"/>
        <v>SCAS</v>
      </c>
      <c r="D281" s="70">
        <v>41912</v>
      </c>
      <c r="E281" s="95" t="s">
        <v>161</v>
      </c>
      <c r="F281" s="95" t="str">
        <f t="shared" ca="1" si="134"/>
        <v>Mainland SHIP</v>
      </c>
      <c r="G281" s="96" t="s">
        <v>0</v>
      </c>
      <c r="H281" s="114">
        <v>72</v>
      </c>
      <c r="I281" s="134">
        <v>53</v>
      </c>
      <c r="J281" s="96">
        <v>12</v>
      </c>
      <c r="K281" s="96">
        <v>0</v>
      </c>
      <c r="L281" s="96" t="s">
        <v>0</v>
      </c>
      <c r="M281" s="96" t="s">
        <v>0</v>
      </c>
      <c r="N281" s="114">
        <v>1</v>
      </c>
      <c r="O281" s="115">
        <v>52</v>
      </c>
      <c r="P281" s="96">
        <v>9</v>
      </c>
      <c r="Q281" s="96">
        <v>9</v>
      </c>
      <c r="R281" s="114">
        <v>2</v>
      </c>
      <c r="S281" s="115">
        <v>39</v>
      </c>
      <c r="T281" s="96">
        <v>13</v>
      </c>
      <c r="U281" s="96">
        <v>12</v>
      </c>
      <c r="V281" s="96">
        <v>1</v>
      </c>
      <c r="W281" s="114">
        <v>7</v>
      </c>
      <c r="X281" s="115">
        <v>9</v>
      </c>
      <c r="Y281" s="96">
        <v>26</v>
      </c>
      <c r="Z281" s="96">
        <v>16</v>
      </c>
      <c r="AA281" s="96">
        <v>19</v>
      </c>
      <c r="AB281" s="96">
        <v>2</v>
      </c>
      <c r="AC281" s="114" t="s">
        <v>0</v>
      </c>
      <c r="AD281" s="115" t="s">
        <v>0</v>
      </c>
      <c r="AE281" s="96" t="s">
        <v>0</v>
      </c>
      <c r="AF281" s="96" t="s">
        <v>0</v>
      </c>
      <c r="AG281" s="96" t="s">
        <v>0</v>
      </c>
      <c r="AH281" s="96" t="s">
        <v>0</v>
      </c>
      <c r="AI281" s="96">
        <v>6</v>
      </c>
      <c r="AJ281" s="75"/>
      <c r="AK281" s="75"/>
      <c r="AL281" s="75"/>
      <c r="AM281" s="75"/>
      <c r="AN281" s="75"/>
    </row>
    <row r="282" spans="1:40" x14ac:dyDescent="0.2">
      <c r="A282" s="81" t="str">
        <f t="shared" si="131"/>
        <v>111AE341912</v>
      </c>
      <c r="B282" s="81" t="str">
        <f t="shared" si="132"/>
        <v>SE</v>
      </c>
      <c r="C282" s="81" t="str">
        <f t="shared" si="133"/>
        <v>SCAS</v>
      </c>
      <c r="D282" s="70">
        <v>41912</v>
      </c>
      <c r="E282" s="95" t="s">
        <v>168</v>
      </c>
      <c r="F282" s="95" t="str">
        <f t="shared" ca="1" si="134"/>
        <v>Berkshire</v>
      </c>
      <c r="G282" s="96" t="s">
        <v>0</v>
      </c>
      <c r="H282" s="114">
        <v>104</v>
      </c>
      <c r="I282" s="134">
        <v>77</v>
      </c>
      <c r="J282" s="96">
        <v>0</v>
      </c>
      <c r="K282" s="96">
        <v>9</v>
      </c>
      <c r="L282" s="96" t="s">
        <v>0</v>
      </c>
      <c r="M282" s="96" t="s">
        <v>0</v>
      </c>
      <c r="N282" s="114">
        <v>8</v>
      </c>
      <c r="O282" s="115">
        <v>71</v>
      </c>
      <c r="P282" s="96">
        <v>17</v>
      </c>
      <c r="Q282" s="96">
        <v>7</v>
      </c>
      <c r="R282" s="114">
        <v>9</v>
      </c>
      <c r="S282" s="115">
        <v>0</v>
      </c>
      <c r="T282" s="96">
        <v>0</v>
      </c>
      <c r="U282" s="96">
        <v>0</v>
      </c>
      <c r="V282" s="96">
        <v>0</v>
      </c>
      <c r="W282" s="114">
        <v>0</v>
      </c>
      <c r="X282" s="115">
        <v>15</v>
      </c>
      <c r="Y282" s="96">
        <v>22</v>
      </c>
      <c r="Z282" s="96">
        <v>40</v>
      </c>
      <c r="AA282" s="96">
        <v>5</v>
      </c>
      <c r="AB282" s="96">
        <v>4</v>
      </c>
      <c r="AC282" s="114" t="s">
        <v>0</v>
      </c>
      <c r="AD282" s="115" t="s">
        <v>0</v>
      </c>
      <c r="AE282" s="96" t="s">
        <v>0</v>
      </c>
      <c r="AF282" s="96" t="s">
        <v>0</v>
      </c>
      <c r="AG282" s="96" t="s">
        <v>0</v>
      </c>
      <c r="AH282" s="96" t="s">
        <v>0</v>
      </c>
      <c r="AI282" s="96">
        <v>10</v>
      </c>
      <c r="AJ282" s="75"/>
      <c r="AK282" s="75"/>
      <c r="AL282" s="75"/>
      <c r="AM282" s="75"/>
      <c r="AN282" s="75"/>
    </row>
    <row r="283" spans="1:40" x14ac:dyDescent="0.2">
      <c r="A283" s="81" t="str">
        <f t="shared" si="131"/>
        <v>111AE641912</v>
      </c>
      <c r="B283" s="81" t="str">
        <f t="shared" si="132"/>
        <v>SW</v>
      </c>
      <c r="C283" s="81" t="str">
        <f t="shared" si="133"/>
        <v>PPG</v>
      </c>
      <c r="D283" s="70">
        <v>41912</v>
      </c>
      <c r="E283" s="95" t="s">
        <v>175</v>
      </c>
      <c r="F283" s="95" t="str">
        <f t="shared" ca="1" si="134"/>
        <v>Bath and North East Somerset &amp; Wiltshire</v>
      </c>
      <c r="G283" s="96" t="s">
        <v>0</v>
      </c>
      <c r="H283" s="114">
        <v>334</v>
      </c>
      <c r="I283" s="134">
        <v>209</v>
      </c>
      <c r="J283" s="96">
        <v>77</v>
      </c>
      <c r="K283" s="96">
        <v>13</v>
      </c>
      <c r="L283" s="96" t="s">
        <v>0</v>
      </c>
      <c r="M283" s="96" t="s">
        <v>0</v>
      </c>
      <c r="N283" s="114">
        <v>12</v>
      </c>
      <c r="O283" s="115">
        <v>291</v>
      </c>
      <c r="P283" s="96">
        <v>33</v>
      </c>
      <c r="Q283" s="96">
        <v>11</v>
      </c>
      <c r="R283" s="114">
        <v>8</v>
      </c>
      <c r="S283" s="115">
        <v>0</v>
      </c>
      <c r="T283" s="96">
        <v>0</v>
      </c>
      <c r="U283" s="96">
        <v>0</v>
      </c>
      <c r="V283" s="96">
        <v>0</v>
      </c>
      <c r="W283" s="114">
        <v>0</v>
      </c>
      <c r="X283" s="115">
        <v>59</v>
      </c>
      <c r="Y283" s="96">
        <v>77</v>
      </c>
      <c r="Z283" s="96">
        <v>81</v>
      </c>
      <c r="AA283" s="96">
        <v>108</v>
      </c>
      <c r="AB283" s="96">
        <v>25</v>
      </c>
      <c r="AC283" s="114" t="s">
        <v>0</v>
      </c>
      <c r="AD283" s="115" t="s">
        <v>0</v>
      </c>
      <c r="AE283" s="96" t="s">
        <v>0</v>
      </c>
      <c r="AF283" s="96" t="s">
        <v>0</v>
      </c>
      <c r="AG283" s="96" t="s">
        <v>0</v>
      </c>
      <c r="AH283" s="96" t="s">
        <v>0</v>
      </c>
      <c r="AI283" s="96">
        <v>32</v>
      </c>
      <c r="AJ283" s="75"/>
      <c r="AK283" s="75"/>
      <c r="AL283" s="75"/>
      <c r="AM283" s="75"/>
      <c r="AN283" s="75"/>
    </row>
    <row r="284" spans="1:40" x14ac:dyDescent="0.2">
      <c r="A284" s="81" t="str">
        <f t="shared" si="131"/>
        <v>111AE741912</v>
      </c>
      <c r="B284" s="81" t="str">
        <f t="shared" si="132"/>
        <v>SW</v>
      </c>
      <c r="C284" s="81" t="str">
        <f t="shared" si="133"/>
        <v>PPG</v>
      </c>
      <c r="D284" s="70">
        <v>41912</v>
      </c>
      <c r="E284" s="95" t="s">
        <v>177</v>
      </c>
      <c r="F284" s="95" t="str">
        <f t="shared" ca="1" si="134"/>
        <v>Bristol, North Somerset &amp; South Gloucestershire</v>
      </c>
      <c r="G284" s="96" t="s">
        <v>0</v>
      </c>
      <c r="H284" s="114">
        <v>434</v>
      </c>
      <c r="I284" s="134">
        <v>252</v>
      </c>
      <c r="J284" s="96">
        <v>118</v>
      </c>
      <c r="K284" s="96">
        <v>18</v>
      </c>
      <c r="L284" s="96" t="s">
        <v>0</v>
      </c>
      <c r="M284" s="96" t="s">
        <v>0</v>
      </c>
      <c r="N284" s="114">
        <v>18</v>
      </c>
      <c r="O284" s="115">
        <v>368</v>
      </c>
      <c r="P284" s="96">
        <v>50</v>
      </c>
      <c r="Q284" s="96">
        <v>15</v>
      </c>
      <c r="R284" s="114">
        <v>19</v>
      </c>
      <c r="S284" s="115">
        <v>0</v>
      </c>
      <c r="T284" s="96">
        <v>0</v>
      </c>
      <c r="U284" s="96">
        <v>0</v>
      </c>
      <c r="V284" s="96">
        <v>0</v>
      </c>
      <c r="W284" s="114">
        <v>0</v>
      </c>
      <c r="X284" s="115">
        <v>74</v>
      </c>
      <c r="Y284" s="96">
        <v>108</v>
      </c>
      <c r="Z284" s="96">
        <v>121</v>
      </c>
      <c r="AA284" s="96">
        <v>91</v>
      </c>
      <c r="AB284" s="96">
        <v>35</v>
      </c>
      <c r="AC284" s="114" t="s">
        <v>0</v>
      </c>
      <c r="AD284" s="115" t="s">
        <v>0</v>
      </c>
      <c r="AE284" s="96" t="s">
        <v>0</v>
      </c>
      <c r="AF284" s="96" t="s">
        <v>0</v>
      </c>
      <c r="AG284" s="96" t="s">
        <v>0</v>
      </c>
      <c r="AH284" s="96" t="s">
        <v>0</v>
      </c>
      <c r="AI284" s="96">
        <v>52</v>
      </c>
      <c r="AJ284" s="75"/>
      <c r="AK284" s="75"/>
      <c r="AL284" s="75"/>
      <c r="AM284" s="75"/>
      <c r="AN284" s="75"/>
    </row>
    <row r="285" spans="1:40" x14ac:dyDescent="0.2">
      <c r="A285" s="81" t="str">
        <f t="shared" si="131"/>
        <v>111AE841912</v>
      </c>
      <c r="B285" s="81" t="str">
        <f t="shared" si="132"/>
        <v>SW</v>
      </c>
      <c r="C285" s="81" t="str">
        <f t="shared" si="133"/>
        <v>PPG</v>
      </c>
      <c r="D285" s="70">
        <v>41912</v>
      </c>
      <c r="E285" s="95" t="s">
        <v>179</v>
      </c>
      <c r="F285" s="95" t="str">
        <f t="shared" ca="1" si="134"/>
        <v>Gloucestershire &amp; Swindon</v>
      </c>
      <c r="G285" s="96" t="s">
        <v>0</v>
      </c>
      <c r="H285" s="114">
        <v>263</v>
      </c>
      <c r="I285" s="134">
        <v>146</v>
      </c>
      <c r="J285" s="96">
        <v>72</v>
      </c>
      <c r="K285" s="96">
        <v>12</v>
      </c>
      <c r="L285" s="96" t="s">
        <v>0</v>
      </c>
      <c r="M285" s="96" t="s">
        <v>0</v>
      </c>
      <c r="N285" s="114">
        <v>9</v>
      </c>
      <c r="O285" s="115">
        <v>210</v>
      </c>
      <c r="P285" s="96">
        <v>20</v>
      </c>
      <c r="Q285" s="96">
        <v>11</v>
      </c>
      <c r="R285" s="114">
        <v>8</v>
      </c>
      <c r="S285" s="115">
        <v>0</v>
      </c>
      <c r="T285" s="96">
        <v>0</v>
      </c>
      <c r="U285" s="96">
        <v>0</v>
      </c>
      <c r="V285" s="96">
        <v>0</v>
      </c>
      <c r="W285" s="114">
        <v>0</v>
      </c>
      <c r="X285" s="115">
        <v>44</v>
      </c>
      <c r="Y285" s="96">
        <v>82</v>
      </c>
      <c r="Z285" s="96">
        <v>83</v>
      </c>
      <c r="AA285" s="96">
        <v>79</v>
      </c>
      <c r="AB285" s="96">
        <v>16</v>
      </c>
      <c r="AC285" s="114" t="s">
        <v>0</v>
      </c>
      <c r="AD285" s="115" t="s">
        <v>0</v>
      </c>
      <c r="AE285" s="96" t="s">
        <v>0</v>
      </c>
      <c r="AF285" s="96" t="s">
        <v>0</v>
      </c>
      <c r="AG285" s="96" t="s">
        <v>0</v>
      </c>
      <c r="AH285" s="96" t="s">
        <v>0</v>
      </c>
      <c r="AI285" s="96">
        <v>31</v>
      </c>
      <c r="AJ285" s="75"/>
      <c r="AK285" s="75"/>
      <c r="AL285" s="75"/>
      <c r="AM285" s="75"/>
      <c r="AN285" s="75"/>
    </row>
    <row r="286" spans="1:40" x14ac:dyDescent="0.2">
      <c r="A286" s="81" t="str">
        <f t="shared" si="131"/>
        <v>111AE941912</v>
      </c>
      <c r="B286" s="81" t="str">
        <f t="shared" si="132"/>
        <v>SW</v>
      </c>
      <c r="C286" s="81" t="str">
        <f t="shared" si="133"/>
        <v>Vocare</v>
      </c>
      <c r="D286" s="70">
        <v>41912</v>
      </c>
      <c r="E286" s="95" t="s">
        <v>187</v>
      </c>
      <c r="F286" s="95" t="str">
        <f t="shared" ca="1" si="134"/>
        <v>Somerset</v>
      </c>
      <c r="G286" s="96" t="s">
        <v>0</v>
      </c>
      <c r="H286" s="114">
        <v>99</v>
      </c>
      <c r="I286" s="134">
        <v>65</v>
      </c>
      <c r="J286" s="96">
        <v>15</v>
      </c>
      <c r="K286" s="96">
        <v>5</v>
      </c>
      <c r="L286" s="96" t="s">
        <v>0</v>
      </c>
      <c r="M286" s="96" t="s">
        <v>0</v>
      </c>
      <c r="N286" s="114">
        <v>0</v>
      </c>
      <c r="O286" s="115">
        <v>7</v>
      </c>
      <c r="P286" s="96">
        <v>6</v>
      </c>
      <c r="Q286" s="96">
        <v>3</v>
      </c>
      <c r="R286" s="114">
        <v>0</v>
      </c>
      <c r="S286" s="115">
        <v>19</v>
      </c>
      <c r="T286" s="96">
        <v>45</v>
      </c>
      <c r="U286" s="96">
        <v>14</v>
      </c>
      <c r="V286" s="96">
        <v>8</v>
      </c>
      <c r="W286" s="114">
        <v>0</v>
      </c>
      <c r="X286" s="115">
        <v>20</v>
      </c>
      <c r="Y286" s="96">
        <v>14</v>
      </c>
      <c r="Z286" s="96">
        <v>47</v>
      </c>
      <c r="AA286" s="96">
        <v>8</v>
      </c>
      <c r="AB286" s="96">
        <v>2</v>
      </c>
      <c r="AC286" s="114" t="s">
        <v>0</v>
      </c>
      <c r="AD286" s="115" t="s">
        <v>0</v>
      </c>
      <c r="AE286" s="96" t="s">
        <v>0</v>
      </c>
      <c r="AF286" s="96" t="s">
        <v>0</v>
      </c>
      <c r="AG286" s="96" t="s">
        <v>0</v>
      </c>
      <c r="AH286" s="96" t="s">
        <v>0</v>
      </c>
      <c r="AI286" s="96">
        <v>10</v>
      </c>
      <c r="AJ286" s="75"/>
      <c r="AK286" s="75"/>
      <c r="AL286" s="75"/>
      <c r="AM286" s="75"/>
      <c r="AN286" s="75"/>
    </row>
    <row r="287" spans="1:40" x14ac:dyDescent="0.2">
      <c r="A287" s="81" t="str">
        <f t="shared" si="131"/>
        <v>111AE541912</v>
      </c>
      <c r="B287" s="81" t="str">
        <f t="shared" si="132"/>
        <v>SW</v>
      </c>
      <c r="C287" s="81" t="str">
        <f t="shared" si="133"/>
        <v>SWAS</v>
      </c>
      <c r="D287" s="70">
        <v>41912</v>
      </c>
      <c r="E287" s="95" t="s">
        <v>173</v>
      </c>
      <c r="F287" s="95" t="str">
        <f t="shared" ca="1" si="134"/>
        <v>Dorset</v>
      </c>
      <c r="G287" s="96" t="s">
        <v>0</v>
      </c>
      <c r="H287" s="114">
        <v>117</v>
      </c>
      <c r="I287" s="134">
        <v>85</v>
      </c>
      <c r="J287" s="96">
        <v>17</v>
      </c>
      <c r="K287" s="96">
        <v>2</v>
      </c>
      <c r="L287" s="96" t="s">
        <v>0</v>
      </c>
      <c r="M287" s="96" t="s">
        <v>0</v>
      </c>
      <c r="N287" s="114">
        <v>0</v>
      </c>
      <c r="O287" s="115">
        <v>99</v>
      </c>
      <c r="P287" s="96">
        <v>4</v>
      </c>
      <c r="Q287" s="96">
        <v>5</v>
      </c>
      <c r="R287" s="114">
        <v>0</v>
      </c>
      <c r="S287" s="115">
        <v>29</v>
      </c>
      <c r="T287" s="96">
        <v>60</v>
      </c>
      <c r="U287" s="96">
        <v>14</v>
      </c>
      <c r="V287" s="96">
        <v>3</v>
      </c>
      <c r="W287" s="114">
        <v>0</v>
      </c>
      <c r="X287" s="115">
        <v>30</v>
      </c>
      <c r="Y287" s="96">
        <v>28</v>
      </c>
      <c r="Z287" s="96">
        <v>45</v>
      </c>
      <c r="AA287" s="96">
        <v>5</v>
      </c>
      <c r="AB287" s="96">
        <v>2</v>
      </c>
      <c r="AC287" s="114" t="s">
        <v>0</v>
      </c>
      <c r="AD287" s="115" t="s">
        <v>0</v>
      </c>
      <c r="AE287" s="96" t="s">
        <v>0</v>
      </c>
      <c r="AF287" s="96" t="s">
        <v>0</v>
      </c>
      <c r="AG287" s="96" t="s">
        <v>0</v>
      </c>
      <c r="AH287" s="96" t="s">
        <v>0</v>
      </c>
      <c r="AI287" s="96">
        <v>8</v>
      </c>
      <c r="AJ287" s="75"/>
      <c r="AK287" s="75"/>
      <c r="AL287" s="75"/>
      <c r="AM287" s="75"/>
      <c r="AN287" s="75"/>
    </row>
    <row r="288" spans="1:40" x14ac:dyDescent="0.2">
      <c r="A288" s="81" t="str">
        <f t="shared" si="131"/>
        <v>111AF241912</v>
      </c>
      <c r="B288" s="81" t="str">
        <f t="shared" si="132"/>
        <v>SW</v>
      </c>
      <c r="C288" s="81" t="str">
        <f t="shared" si="133"/>
        <v>Devon Doctors</v>
      </c>
      <c r="D288" s="70">
        <v>41912</v>
      </c>
      <c r="E288" s="95" t="s">
        <v>194</v>
      </c>
      <c r="F288" s="95" t="str">
        <f t="shared" ca="1" si="134"/>
        <v>Devon</v>
      </c>
      <c r="G288" s="96" t="s">
        <v>0</v>
      </c>
      <c r="H288" s="114">
        <v>271</v>
      </c>
      <c r="I288" s="134">
        <v>199</v>
      </c>
      <c r="J288" s="96">
        <v>34</v>
      </c>
      <c r="K288" s="96">
        <v>5</v>
      </c>
      <c r="L288" s="96" t="s">
        <v>0</v>
      </c>
      <c r="M288" s="96" t="s">
        <v>0</v>
      </c>
      <c r="N288" s="114">
        <v>0</v>
      </c>
      <c r="O288" s="115">
        <v>216</v>
      </c>
      <c r="P288" s="96">
        <v>10</v>
      </c>
      <c r="Q288" s="96">
        <v>10</v>
      </c>
      <c r="R288" s="114">
        <v>0</v>
      </c>
      <c r="S288" s="115">
        <v>68</v>
      </c>
      <c r="T288" s="96">
        <v>127</v>
      </c>
      <c r="U288" s="96">
        <v>32</v>
      </c>
      <c r="V288" s="96">
        <v>15</v>
      </c>
      <c r="W288" s="114">
        <v>0</v>
      </c>
      <c r="X288" s="115">
        <v>43</v>
      </c>
      <c r="Y288" s="96">
        <v>51</v>
      </c>
      <c r="Z288" s="96">
        <v>121</v>
      </c>
      <c r="AA288" s="96">
        <v>20</v>
      </c>
      <c r="AB288" s="96">
        <v>3</v>
      </c>
      <c r="AC288" s="114" t="s">
        <v>0</v>
      </c>
      <c r="AD288" s="115" t="s">
        <v>0</v>
      </c>
      <c r="AE288" s="96" t="s">
        <v>0</v>
      </c>
      <c r="AF288" s="96" t="s">
        <v>0</v>
      </c>
      <c r="AG288" s="96" t="s">
        <v>0</v>
      </c>
      <c r="AH288" s="96" t="s">
        <v>0</v>
      </c>
      <c r="AI288" s="96">
        <v>22</v>
      </c>
      <c r="AJ288" s="75"/>
      <c r="AK288" s="75"/>
      <c r="AL288" s="75"/>
      <c r="AM288" s="75"/>
      <c r="AN288" s="75"/>
    </row>
    <row r="289" spans="1:40" x14ac:dyDescent="0.2">
      <c r="A289" s="81" t="str">
        <f t="shared" si="131"/>
        <v>111AE441912</v>
      </c>
      <c r="B289" s="81" t="str">
        <f t="shared" si="132"/>
        <v>SE</v>
      </c>
      <c r="C289" s="81" t="str">
        <f t="shared" si="133"/>
        <v>SECAmb</v>
      </c>
      <c r="D289" s="70">
        <v>41912</v>
      </c>
      <c r="E289" s="95" t="s">
        <v>328</v>
      </c>
      <c r="F289" s="95" t="str">
        <f t="shared" ca="1" si="134"/>
        <v>South East Coast</v>
      </c>
      <c r="G289" s="96" t="s">
        <v>0</v>
      </c>
      <c r="H289" s="114">
        <v>82</v>
      </c>
      <c r="I289" s="134">
        <v>65</v>
      </c>
      <c r="J289" s="96">
        <v>7</v>
      </c>
      <c r="K289" s="96">
        <v>3</v>
      </c>
      <c r="L289" s="96" t="s">
        <v>0</v>
      </c>
      <c r="M289" s="96" t="s">
        <v>0</v>
      </c>
      <c r="N289" s="114">
        <v>1</v>
      </c>
      <c r="O289" s="115">
        <v>69</v>
      </c>
      <c r="P289" s="96">
        <v>8</v>
      </c>
      <c r="Q289" s="96">
        <v>4</v>
      </c>
      <c r="R289" s="114">
        <v>1</v>
      </c>
      <c r="S289" s="115">
        <v>23</v>
      </c>
      <c r="T289" s="96">
        <v>33</v>
      </c>
      <c r="U289" s="96">
        <v>18</v>
      </c>
      <c r="V289" s="96">
        <v>6</v>
      </c>
      <c r="W289" s="114">
        <v>2</v>
      </c>
      <c r="X289" s="115">
        <v>13</v>
      </c>
      <c r="Y289" s="96">
        <v>27</v>
      </c>
      <c r="Z289" s="96">
        <v>34</v>
      </c>
      <c r="AA289" s="96">
        <v>9</v>
      </c>
      <c r="AB289" s="96">
        <v>3</v>
      </c>
      <c r="AC289" s="114" t="s">
        <v>0</v>
      </c>
      <c r="AD289" s="115" t="s">
        <v>0</v>
      </c>
      <c r="AE289" s="96" t="s">
        <v>0</v>
      </c>
      <c r="AF289" s="96" t="s">
        <v>0</v>
      </c>
      <c r="AG289" s="96" t="s">
        <v>0</v>
      </c>
      <c r="AH289" s="96" t="s">
        <v>0</v>
      </c>
      <c r="AI289" s="96">
        <v>6</v>
      </c>
      <c r="AJ289" s="75"/>
      <c r="AK289" s="75"/>
      <c r="AL289" s="75"/>
      <c r="AM289" s="75"/>
      <c r="AN289" s="75"/>
    </row>
    <row r="290" spans="1:40" x14ac:dyDescent="0.2">
      <c r="A290" s="81" t="str">
        <f t="shared" si="131"/>
        <v>111AF141912</v>
      </c>
      <c r="B290" s="81" t="str">
        <f t="shared" si="132"/>
        <v>SW</v>
      </c>
      <c r="C290" s="81" t="str">
        <f t="shared" si="133"/>
        <v>Kernow Health</v>
      </c>
      <c r="D290" s="70">
        <v>41912</v>
      </c>
      <c r="E290" s="95" t="s">
        <v>192</v>
      </c>
      <c r="F290" s="95" t="str">
        <f t="shared" ca="1" si="134"/>
        <v>Cornwall</v>
      </c>
      <c r="G290" s="96" t="s">
        <v>0</v>
      </c>
      <c r="H290" s="114">
        <v>49</v>
      </c>
      <c r="I290" s="134">
        <v>40</v>
      </c>
      <c r="J290" s="96">
        <v>4</v>
      </c>
      <c r="K290" s="96">
        <v>2</v>
      </c>
      <c r="L290" s="96" t="s">
        <v>0</v>
      </c>
      <c r="M290" s="96" t="s">
        <v>0</v>
      </c>
      <c r="N290" s="114">
        <v>0</v>
      </c>
      <c r="O290" s="115">
        <v>38</v>
      </c>
      <c r="P290" s="96">
        <v>5</v>
      </c>
      <c r="Q290" s="96">
        <v>2</v>
      </c>
      <c r="R290" s="114">
        <v>0</v>
      </c>
      <c r="S290" s="115">
        <v>10</v>
      </c>
      <c r="T290" s="96">
        <v>25</v>
      </c>
      <c r="U290" s="96">
        <v>5</v>
      </c>
      <c r="V290" s="96">
        <v>3</v>
      </c>
      <c r="W290" s="114">
        <v>0</v>
      </c>
      <c r="X290" s="115">
        <v>14</v>
      </c>
      <c r="Y290" s="96">
        <v>7</v>
      </c>
      <c r="Z290" s="96">
        <v>24</v>
      </c>
      <c r="AA290" s="96">
        <v>1</v>
      </c>
      <c r="AB290" s="96">
        <v>0</v>
      </c>
      <c r="AC290" s="114" t="s">
        <v>0</v>
      </c>
      <c r="AD290" s="115" t="s">
        <v>0</v>
      </c>
      <c r="AE290" s="96" t="s">
        <v>0</v>
      </c>
      <c r="AF290" s="96" t="s">
        <v>0</v>
      </c>
      <c r="AG290" s="96" t="s">
        <v>0</v>
      </c>
      <c r="AH290" s="96" t="s">
        <v>0</v>
      </c>
      <c r="AI290" s="96">
        <v>3</v>
      </c>
      <c r="AJ290" s="75"/>
      <c r="AK290" s="75"/>
      <c r="AL290" s="75"/>
      <c r="AM290" s="75"/>
      <c r="AN290" s="75"/>
    </row>
    <row r="291" spans="1:40" x14ac:dyDescent="0.2">
      <c r="A291" s="81" t="str">
        <f t="shared" si="131"/>
        <v>111AA241912</v>
      </c>
      <c r="B291" s="81" t="str">
        <f t="shared" si="132"/>
        <v>M</v>
      </c>
      <c r="C291" s="81" t="str">
        <f t="shared" si="133"/>
        <v>DHU</v>
      </c>
      <c r="D291" s="70">
        <v>41912</v>
      </c>
      <c r="E291" s="95" t="s">
        <v>25</v>
      </c>
      <c r="F291" s="95" t="str">
        <f t="shared" ca="1" si="134"/>
        <v>Lincolnshire</v>
      </c>
      <c r="G291" s="96" t="s">
        <v>0</v>
      </c>
      <c r="H291" s="114">
        <v>514</v>
      </c>
      <c r="I291" s="134">
        <v>246</v>
      </c>
      <c r="J291" s="96">
        <v>130</v>
      </c>
      <c r="K291" s="96">
        <v>26</v>
      </c>
      <c r="L291" s="96" t="s">
        <v>0</v>
      </c>
      <c r="M291" s="96" t="s">
        <v>0</v>
      </c>
      <c r="N291" s="114">
        <v>11</v>
      </c>
      <c r="O291" s="115">
        <v>373</v>
      </c>
      <c r="P291" s="96">
        <v>33</v>
      </c>
      <c r="Q291" s="96">
        <v>22</v>
      </c>
      <c r="R291" s="114">
        <v>0</v>
      </c>
      <c r="S291" s="115">
        <v>0</v>
      </c>
      <c r="T291" s="96">
        <v>0</v>
      </c>
      <c r="U291" s="96">
        <v>0</v>
      </c>
      <c r="V291" s="96">
        <v>0</v>
      </c>
      <c r="W291" s="114">
        <v>0</v>
      </c>
      <c r="X291" s="115">
        <v>52</v>
      </c>
      <c r="Y291" s="96">
        <v>187</v>
      </c>
      <c r="Z291" s="96">
        <v>85</v>
      </c>
      <c r="AA291" s="96">
        <v>73</v>
      </c>
      <c r="AB291" s="96">
        <v>16</v>
      </c>
      <c r="AC291" s="114" t="s">
        <v>0</v>
      </c>
      <c r="AD291" s="115" t="s">
        <v>0</v>
      </c>
      <c r="AE291" s="96" t="s">
        <v>0</v>
      </c>
      <c r="AF291" s="96" t="s">
        <v>0</v>
      </c>
      <c r="AG291" s="96" t="s">
        <v>0</v>
      </c>
      <c r="AH291" s="96" t="s">
        <v>0</v>
      </c>
      <c r="AI291" s="96">
        <v>18</v>
      </c>
      <c r="AJ291" s="75"/>
      <c r="AK291" s="75"/>
      <c r="AL291" s="75"/>
      <c r="AM291" s="75"/>
      <c r="AN291" s="75"/>
    </row>
    <row r="292" spans="1:40" x14ac:dyDescent="0.2">
      <c r="A292" s="81" t="str">
        <f t="shared" si="131"/>
        <v>111AA441912</v>
      </c>
      <c r="B292" s="81" t="str">
        <f t="shared" si="132"/>
        <v>M</v>
      </c>
      <c r="C292" s="81" t="str">
        <f t="shared" si="133"/>
        <v>DHU</v>
      </c>
      <c r="D292" s="70">
        <v>41912</v>
      </c>
      <c r="E292" s="95" t="s">
        <v>28</v>
      </c>
      <c r="F292" s="95" t="str">
        <f t="shared" ca="1" si="134"/>
        <v>Nottinghamshire</v>
      </c>
      <c r="G292" s="96" t="s">
        <v>0</v>
      </c>
      <c r="H292" s="114">
        <v>195</v>
      </c>
      <c r="I292" s="134">
        <v>143</v>
      </c>
      <c r="J292" s="96">
        <v>27</v>
      </c>
      <c r="K292" s="96">
        <v>11</v>
      </c>
      <c r="L292" s="96" t="s">
        <v>0</v>
      </c>
      <c r="M292" s="96" t="s">
        <v>0</v>
      </c>
      <c r="N292" s="114">
        <v>2</v>
      </c>
      <c r="O292" s="115">
        <v>170</v>
      </c>
      <c r="P292" s="96">
        <v>19</v>
      </c>
      <c r="Q292" s="96">
        <v>2</v>
      </c>
      <c r="R292" s="114">
        <v>4</v>
      </c>
      <c r="S292" s="115">
        <v>49</v>
      </c>
      <c r="T292" s="96">
        <v>104</v>
      </c>
      <c r="U292" s="96">
        <v>30</v>
      </c>
      <c r="V292" s="96">
        <v>8</v>
      </c>
      <c r="W292" s="114">
        <v>4</v>
      </c>
      <c r="X292" s="115">
        <v>24</v>
      </c>
      <c r="Y292" s="96">
        <v>43</v>
      </c>
      <c r="Z292" s="96">
        <v>79</v>
      </c>
      <c r="AA292" s="96">
        <v>10</v>
      </c>
      <c r="AB292" s="96">
        <v>19</v>
      </c>
      <c r="AC292" s="114" t="s">
        <v>0</v>
      </c>
      <c r="AD292" s="115" t="s">
        <v>0</v>
      </c>
      <c r="AE292" s="96" t="s">
        <v>0</v>
      </c>
      <c r="AF292" s="96" t="s">
        <v>0</v>
      </c>
      <c r="AG292" s="96" t="s">
        <v>0</v>
      </c>
      <c r="AH292" s="96" t="s">
        <v>0</v>
      </c>
      <c r="AI292" s="96">
        <v>12</v>
      </c>
      <c r="AJ292" s="75"/>
      <c r="AK292" s="75"/>
      <c r="AL292" s="75"/>
      <c r="AM292" s="75"/>
      <c r="AN292" s="75"/>
    </row>
    <row r="293" spans="1:40" x14ac:dyDescent="0.2">
      <c r="A293" s="81" t="str">
        <f t="shared" si="131"/>
        <v>111AA541912</v>
      </c>
      <c r="B293" s="81" t="str">
        <f t="shared" si="132"/>
        <v>M</v>
      </c>
      <c r="C293" s="81" t="str">
        <f t="shared" si="133"/>
        <v>DHU</v>
      </c>
      <c r="D293" s="70">
        <v>41912</v>
      </c>
      <c r="E293" s="95" t="s">
        <v>30</v>
      </c>
      <c r="F293" s="95" t="str">
        <f t="shared" ca="1" si="134"/>
        <v>Derbyshire</v>
      </c>
      <c r="G293" s="96" t="s">
        <v>0</v>
      </c>
      <c r="H293" s="114">
        <v>214</v>
      </c>
      <c r="I293" s="134">
        <v>168</v>
      </c>
      <c r="J293" s="96">
        <v>31</v>
      </c>
      <c r="K293" s="96">
        <v>5</v>
      </c>
      <c r="L293" s="96" t="s">
        <v>0</v>
      </c>
      <c r="M293" s="96" t="s">
        <v>0</v>
      </c>
      <c r="N293" s="114">
        <v>4</v>
      </c>
      <c r="O293" s="115">
        <v>199</v>
      </c>
      <c r="P293" s="96">
        <v>6</v>
      </c>
      <c r="Q293" s="96">
        <v>2</v>
      </c>
      <c r="R293" s="114">
        <v>7</v>
      </c>
      <c r="S293" s="115">
        <v>65</v>
      </c>
      <c r="T293" s="96">
        <v>101</v>
      </c>
      <c r="U293" s="96">
        <v>35</v>
      </c>
      <c r="V293" s="96">
        <v>5</v>
      </c>
      <c r="W293" s="114">
        <v>8</v>
      </c>
      <c r="X293" s="115">
        <v>24</v>
      </c>
      <c r="Y293" s="96">
        <v>54</v>
      </c>
      <c r="Z293" s="96">
        <v>94</v>
      </c>
      <c r="AA293" s="96">
        <v>13</v>
      </c>
      <c r="AB293" s="96">
        <v>18</v>
      </c>
      <c r="AC293" s="114" t="s">
        <v>0</v>
      </c>
      <c r="AD293" s="115" t="s">
        <v>0</v>
      </c>
      <c r="AE293" s="96" t="s">
        <v>0</v>
      </c>
      <c r="AF293" s="96" t="s">
        <v>0</v>
      </c>
      <c r="AG293" s="96" t="s">
        <v>0</v>
      </c>
      <c r="AH293" s="96" t="s">
        <v>0</v>
      </c>
      <c r="AI293" s="96">
        <v>6</v>
      </c>
      <c r="AJ293" s="75"/>
      <c r="AK293" s="75"/>
      <c r="AL293" s="75"/>
      <c r="AM293" s="75"/>
      <c r="AN293" s="75"/>
    </row>
    <row r="294" spans="1:40" x14ac:dyDescent="0.2">
      <c r="A294" s="81" t="str">
        <f t="shared" si="131"/>
        <v>111AB241912</v>
      </c>
      <c r="B294" s="81" t="str">
        <f t="shared" si="132"/>
        <v>E</v>
      </c>
      <c r="C294" s="81" t="str">
        <f t="shared" si="133"/>
        <v>HUC</v>
      </c>
      <c r="D294" s="70">
        <v>41912</v>
      </c>
      <c r="E294" s="95" t="s">
        <v>43</v>
      </c>
      <c r="F294" s="95" t="str">
        <f t="shared" ca="1" si="134"/>
        <v>Hertfordshire</v>
      </c>
      <c r="G294" s="96" t="s">
        <v>0</v>
      </c>
      <c r="H294" s="114">
        <v>929</v>
      </c>
      <c r="I294" s="134">
        <v>677</v>
      </c>
      <c r="J294" s="96">
        <v>164</v>
      </c>
      <c r="K294" s="96">
        <v>36</v>
      </c>
      <c r="L294" s="96" t="s">
        <v>0</v>
      </c>
      <c r="M294" s="96" t="s">
        <v>0</v>
      </c>
      <c r="N294" s="114">
        <v>12</v>
      </c>
      <c r="O294" s="115">
        <v>804</v>
      </c>
      <c r="P294" s="96">
        <v>80</v>
      </c>
      <c r="Q294" s="96">
        <v>23</v>
      </c>
      <c r="R294" s="114">
        <v>22</v>
      </c>
      <c r="S294" s="115">
        <v>262</v>
      </c>
      <c r="T294" s="96">
        <v>479</v>
      </c>
      <c r="U294" s="96">
        <v>125</v>
      </c>
      <c r="V294" s="96">
        <v>26</v>
      </c>
      <c r="W294" s="114">
        <v>37</v>
      </c>
      <c r="X294" s="115">
        <v>143</v>
      </c>
      <c r="Y294" s="96">
        <v>270</v>
      </c>
      <c r="Z294" s="96">
        <v>327</v>
      </c>
      <c r="AA294" s="96">
        <v>41</v>
      </c>
      <c r="AB294" s="96">
        <v>60</v>
      </c>
      <c r="AC294" s="114" t="s">
        <v>0</v>
      </c>
      <c r="AD294" s="115" t="s">
        <v>0</v>
      </c>
      <c r="AE294" s="96" t="s">
        <v>0</v>
      </c>
      <c r="AF294" s="96" t="s">
        <v>0</v>
      </c>
      <c r="AG294" s="96" t="s">
        <v>0</v>
      </c>
      <c r="AH294" s="96" t="s">
        <v>0</v>
      </c>
      <c r="AI294" s="96">
        <v>40</v>
      </c>
      <c r="AJ294" s="75"/>
      <c r="AK294" s="75"/>
      <c r="AL294" s="75"/>
      <c r="AM294" s="75"/>
      <c r="AN294" s="75"/>
    </row>
    <row r="295" spans="1:40" x14ac:dyDescent="0.2">
      <c r="A295" s="81" t="str">
        <f t="shared" si="131"/>
        <v>111AB341912</v>
      </c>
      <c r="B295" s="81" t="str">
        <f t="shared" si="132"/>
        <v>E</v>
      </c>
      <c r="C295" s="81" t="str">
        <f t="shared" si="133"/>
        <v>IC24</v>
      </c>
      <c r="D295" s="70">
        <v>41912</v>
      </c>
      <c r="E295" s="95" t="s">
        <v>318</v>
      </c>
      <c r="F295" s="95" t="str">
        <f t="shared" ca="1" si="134"/>
        <v>Great Yarmouth and Waveney</v>
      </c>
      <c r="G295" s="96" t="s">
        <v>0</v>
      </c>
      <c r="H295" s="114">
        <v>309</v>
      </c>
      <c r="I295" s="134">
        <v>231</v>
      </c>
      <c r="J295" s="96">
        <v>45</v>
      </c>
      <c r="K295" s="96">
        <v>6</v>
      </c>
      <c r="L295" s="96" t="s">
        <v>0</v>
      </c>
      <c r="M295" s="96" t="s">
        <v>0</v>
      </c>
      <c r="N295" s="114">
        <v>4</v>
      </c>
      <c r="O295" s="115">
        <v>250</v>
      </c>
      <c r="P295" s="96">
        <v>17</v>
      </c>
      <c r="Q295" s="96">
        <v>8</v>
      </c>
      <c r="R295" s="114">
        <v>34</v>
      </c>
      <c r="S295" s="115">
        <v>184</v>
      </c>
      <c r="T295" s="96">
        <v>65</v>
      </c>
      <c r="U295" s="96">
        <v>30</v>
      </c>
      <c r="V295" s="96">
        <v>19</v>
      </c>
      <c r="W295" s="114">
        <v>11</v>
      </c>
      <c r="X295" s="115">
        <v>37</v>
      </c>
      <c r="Y295" s="96">
        <v>85</v>
      </c>
      <c r="Z295" s="96">
        <v>136</v>
      </c>
      <c r="AA295" s="96">
        <v>24</v>
      </c>
      <c r="AB295" s="96">
        <v>48</v>
      </c>
      <c r="AC295" s="114" t="s">
        <v>0</v>
      </c>
      <c r="AD295" s="115" t="s">
        <v>0</v>
      </c>
      <c r="AE295" s="96" t="s">
        <v>0</v>
      </c>
      <c r="AF295" s="96" t="s">
        <v>0</v>
      </c>
      <c r="AG295" s="96" t="s">
        <v>0</v>
      </c>
      <c r="AH295" s="96" t="s">
        <v>0</v>
      </c>
      <c r="AI295" s="96">
        <v>23</v>
      </c>
      <c r="AJ295" s="75"/>
      <c r="AK295" s="75"/>
      <c r="AL295" s="75"/>
      <c r="AM295" s="75"/>
      <c r="AN295" s="75"/>
    </row>
    <row r="296" spans="1:40" x14ac:dyDescent="0.2">
      <c r="A296" s="81" t="str">
        <f t="shared" si="131"/>
        <v>111AB941912</v>
      </c>
      <c r="B296" s="81" t="str">
        <f t="shared" si="132"/>
        <v>E</v>
      </c>
      <c r="C296" s="81" t="str">
        <f t="shared" si="133"/>
        <v>IC24</v>
      </c>
      <c r="D296" s="70">
        <v>41912</v>
      </c>
      <c r="E296" s="95" t="s">
        <v>321</v>
      </c>
      <c r="F296" s="95" t="str">
        <f t="shared" ca="1" si="134"/>
        <v>Norfolk</v>
      </c>
      <c r="G296" s="96" t="s">
        <v>0</v>
      </c>
      <c r="H296" s="114">
        <v>308</v>
      </c>
      <c r="I296" s="134">
        <v>244</v>
      </c>
      <c r="J296" s="96">
        <v>38</v>
      </c>
      <c r="K296" s="96">
        <v>9</v>
      </c>
      <c r="L296" s="96" t="s">
        <v>0</v>
      </c>
      <c r="M296" s="96" t="s">
        <v>0</v>
      </c>
      <c r="N296" s="114">
        <v>7</v>
      </c>
      <c r="O296" s="115">
        <v>266</v>
      </c>
      <c r="P296" s="96">
        <v>16</v>
      </c>
      <c r="Q296" s="96">
        <v>5</v>
      </c>
      <c r="R296" s="114">
        <v>21</v>
      </c>
      <c r="S296" s="115">
        <v>95</v>
      </c>
      <c r="T296" s="96">
        <v>140</v>
      </c>
      <c r="U296" s="96">
        <v>25</v>
      </c>
      <c r="V296" s="96">
        <v>15</v>
      </c>
      <c r="W296" s="114">
        <v>33</v>
      </c>
      <c r="X296" s="115">
        <v>80</v>
      </c>
      <c r="Y296" s="96">
        <v>95</v>
      </c>
      <c r="Z296" s="96">
        <v>100</v>
      </c>
      <c r="AA296" s="96">
        <v>68</v>
      </c>
      <c r="AB296" s="96">
        <v>9</v>
      </c>
      <c r="AC296" s="114" t="s">
        <v>0</v>
      </c>
      <c r="AD296" s="115" t="s">
        <v>0</v>
      </c>
      <c r="AE296" s="96" t="s">
        <v>0</v>
      </c>
      <c r="AF296" s="96" t="s">
        <v>0</v>
      </c>
      <c r="AG296" s="96" t="s">
        <v>0</v>
      </c>
      <c r="AH296" s="96" t="s">
        <v>0</v>
      </c>
      <c r="AI296" s="96">
        <v>10</v>
      </c>
      <c r="AJ296" s="75"/>
      <c r="AK296" s="75"/>
      <c r="AL296" s="75"/>
      <c r="AM296" s="75"/>
      <c r="AN296" s="75"/>
    </row>
    <row r="297" spans="1:40" x14ac:dyDescent="0.2">
      <c r="A297" s="81" t="str">
        <f t="shared" si="131"/>
        <v>111AC241912</v>
      </c>
      <c r="B297" s="81" t="str">
        <f t="shared" si="132"/>
        <v>E</v>
      </c>
      <c r="C297" s="81" t="str">
        <f t="shared" si="133"/>
        <v>PPG</v>
      </c>
      <c r="D297" s="70">
        <v>41912</v>
      </c>
      <c r="E297" s="95" t="s">
        <v>58</v>
      </c>
      <c r="F297" s="95" t="str">
        <f t="shared" ca="1" si="134"/>
        <v>Suffolk</v>
      </c>
      <c r="G297" s="96" t="s">
        <v>0</v>
      </c>
      <c r="H297" s="114">
        <v>455</v>
      </c>
      <c r="I297" s="134">
        <v>227</v>
      </c>
      <c r="J297" s="96">
        <v>111</v>
      </c>
      <c r="K297" s="96">
        <v>20</v>
      </c>
      <c r="L297" s="96" t="s">
        <v>0</v>
      </c>
      <c r="M297" s="96" t="s">
        <v>0</v>
      </c>
      <c r="N297" s="114">
        <v>14</v>
      </c>
      <c r="O297" s="115">
        <v>345</v>
      </c>
      <c r="P297" s="96">
        <v>27</v>
      </c>
      <c r="Q297" s="96">
        <v>10</v>
      </c>
      <c r="R297" s="114">
        <v>0</v>
      </c>
      <c r="S297" s="115">
        <v>0</v>
      </c>
      <c r="T297" s="96">
        <v>0</v>
      </c>
      <c r="U297" s="96">
        <v>0</v>
      </c>
      <c r="V297" s="96">
        <v>0</v>
      </c>
      <c r="W297" s="114">
        <v>0</v>
      </c>
      <c r="X297" s="115">
        <v>56</v>
      </c>
      <c r="Y297" s="96">
        <v>181</v>
      </c>
      <c r="Z297" s="96">
        <v>85</v>
      </c>
      <c r="AA297" s="96">
        <v>40</v>
      </c>
      <c r="AB297" s="96">
        <v>25</v>
      </c>
      <c r="AC297" s="114" t="s">
        <v>0</v>
      </c>
      <c r="AD297" s="115" t="s">
        <v>0</v>
      </c>
      <c r="AE297" s="96" t="s">
        <v>0</v>
      </c>
      <c r="AF297" s="96" t="s">
        <v>0</v>
      </c>
      <c r="AG297" s="96" t="s">
        <v>0</v>
      </c>
      <c r="AH297" s="96" t="s">
        <v>0</v>
      </c>
      <c r="AI297" s="96">
        <v>17</v>
      </c>
      <c r="AJ297" s="75"/>
      <c r="AK297" s="75"/>
      <c r="AL297" s="75"/>
      <c r="AM297" s="75"/>
      <c r="AN297" s="75"/>
    </row>
    <row r="298" spans="1:40" x14ac:dyDescent="0.2">
      <c r="A298" s="81" t="str">
        <f t="shared" si="131"/>
        <v>111AC441912</v>
      </c>
      <c r="B298" s="81" t="str">
        <f t="shared" si="132"/>
        <v>E</v>
      </c>
      <c r="C298" s="81" t="str">
        <f t="shared" si="133"/>
        <v>IC24</v>
      </c>
      <c r="D298" s="70">
        <v>41912</v>
      </c>
      <c r="E298" s="95" t="s">
        <v>78</v>
      </c>
      <c r="F298" s="95" t="str">
        <f t="shared" ca="1" si="134"/>
        <v>South Essex</v>
      </c>
      <c r="G298" s="96" t="s">
        <v>0</v>
      </c>
      <c r="H298" s="114">
        <v>242</v>
      </c>
      <c r="I298" s="134">
        <v>202</v>
      </c>
      <c r="J298" s="96">
        <v>23</v>
      </c>
      <c r="K298" s="96">
        <v>3</v>
      </c>
      <c r="L298" s="96" t="s">
        <v>0</v>
      </c>
      <c r="M298" s="96" t="s">
        <v>0</v>
      </c>
      <c r="N298" s="114">
        <v>4</v>
      </c>
      <c r="O298" s="115">
        <v>210</v>
      </c>
      <c r="P298" s="96">
        <v>6</v>
      </c>
      <c r="Q298" s="96">
        <v>3</v>
      </c>
      <c r="R298" s="114">
        <v>23</v>
      </c>
      <c r="S298" s="115">
        <v>152</v>
      </c>
      <c r="T298" s="96">
        <v>58</v>
      </c>
      <c r="U298" s="96">
        <v>19</v>
      </c>
      <c r="V298" s="96">
        <v>6</v>
      </c>
      <c r="W298" s="114">
        <v>7</v>
      </c>
      <c r="X298" s="115">
        <v>39</v>
      </c>
      <c r="Y298" s="96">
        <v>78</v>
      </c>
      <c r="Z298" s="96">
        <v>81</v>
      </c>
      <c r="AA298" s="96">
        <v>12</v>
      </c>
      <c r="AB298" s="96">
        <v>32</v>
      </c>
      <c r="AC298" s="114" t="s">
        <v>0</v>
      </c>
      <c r="AD298" s="115" t="s">
        <v>0</v>
      </c>
      <c r="AE298" s="96" t="s">
        <v>0</v>
      </c>
      <c r="AF298" s="96" t="s">
        <v>0</v>
      </c>
      <c r="AG298" s="96" t="s">
        <v>0</v>
      </c>
      <c r="AH298" s="96" t="s">
        <v>0</v>
      </c>
      <c r="AI298" s="96">
        <v>10</v>
      </c>
      <c r="AJ298" s="75"/>
      <c r="AK298" s="75"/>
      <c r="AL298" s="75"/>
      <c r="AM298" s="75"/>
      <c r="AN298" s="75"/>
    </row>
    <row r="299" spans="1:40" x14ac:dyDescent="0.2">
      <c r="A299" s="81" t="str">
        <f t="shared" si="131"/>
        <v>111AC341912</v>
      </c>
      <c r="B299" s="81" t="str">
        <f t="shared" si="132"/>
        <v>E</v>
      </c>
      <c r="C299" s="81" t="str">
        <f t="shared" si="133"/>
        <v>IC24</v>
      </c>
      <c r="D299" s="70">
        <v>41912</v>
      </c>
      <c r="E299" s="95" t="s">
        <v>66</v>
      </c>
      <c r="F299" s="95" t="str">
        <f t="shared" ca="1" si="134"/>
        <v>North Essex</v>
      </c>
      <c r="G299" s="96" t="s">
        <v>0</v>
      </c>
      <c r="H299" s="114">
        <v>254</v>
      </c>
      <c r="I299" s="134">
        <v>188</v>
      </c>
      <c r="J299" s="96">
        <v>35</v>
      </c>
      <c r="K299" s="96">
        <v>7</v>
      </c>
      <c r="L299" s="96" t="s">
        <v>0</v>
      </c>
      <c r="M299" s="96" t="s">
        <v>0</v>
      </c>
      <c r="N299" s="114">
        <v>8</v>
      </c>
      <c r="O299" s="115">
        <v>213</v>
      </c>
      <c r="P299" s="96">
        <v>15</v>
      </c>
      <c r="Q299" s="96">
        <v>5</v>
      </c>
      <c r="R299" s="114">
        <v>21</v>
      </c>
      <c r="S299" s="115">
        <v>135</v>
      </c>
      <c r="T299" s="96">
        <v>70</v>
      </c>
      <c r="U299" s="96">
        <v>28</v>
      </c>
      <c r="V299" s="96">
        <v>12</v>
      </c>
      <c r="W299" s="114">
        <v>9</v>
      </c>
      <c r="X299" s="115">
        <v>21</v>
      </c>
      <c r="Y299" s="96">
        <v>59</v>
      </c>
      <c r="Z299" s="96">
        <v>128</v>
      </c>
      <c r="AA299" s="96">
        <v>13</v>
      </c>
      <c r="AB299" s="96">
        <v>33</v>
      </c>
      <c r="AC299" s="114" t="s">
        <v>0</v>
      </c>
      <c r="AD299" s="115" t="s">
        <v>0</v>
      </c>
      <c r="AE299" s="96" t="s">
        <v>0</v>
      </c>
      <c r="AF299" s="96" t="s">
        <v>0</v>
      </c>
      <c r="AG299" s="96" t="s">
        <v>0</v>
      </c>
      <c r="AH299" s="96" t="s">
        <v>0</v>
      </c>
      <c r="AI299" s="96">
        <v>16</v>
      </c>
      <c r="AJ299" s="75"/>
      <c r="AK299" s="75"/>
      <c r="AL299" s="75"/>
      <c r="AM299" s="75"/>
      <c r="AN299" s="75"/>
    </row>
    <row r="300" spans="1:40" x14ac:dyDescent="0.2">
      <c r="A300" s="81" t="str">
        <f t="shared" si="131"/>
        <v>111AC641912</v>
      </c>
      <c r="B300" s="81" t="str">
        <f t="shared" si="132"/>
        <v>M</v>
      </c>
      <c r="C300" s="81" t="str">
        <f t="shared" si="133"/>
        <v>DHU</v>
      </c>
      <c r="D300" s="70">
        <v>41912</v>
      </c>
      <c r="E300" s="95" t="s">
        <v>94</v>
      </c>
      <c r="F300" s="95" t="str">
        <f t="shared" ca="1" si="134"/>
        <v>Northamptonshire</v>
      </c>
      <c r="G300" s="96" t="s">
        <v>0</v>
      </c>
      <c r="H300" s="114">
        <v>198</v>
      </c>
      <c r="I300" s="134">
        <v>151</v>
      </c>
      <c r="J300" s="96">
        <v>28</v>
      </c>
      <c r="K300" s="96">
        <v>8</v>
      </c>
      <c r="L300" s="96" t="s">
        <v>0</v>
      </c>
      <c r="M300" s="96" t="s">
        <v>0</v>
      </c>
      <c r="N300" s="114">
        <v>4</v>
      </c>
      <c r="O300" s="115">
        <v>179</v>
      </c>
      <c r="P300" s="96">
        <v>8</v>
      </c>
      <c r="Q300" s="96">
        <v>5</v>
      </c>
      <c r="R300" s="114">
        <v>6</v>
      </c>
      <c r="S300" s="115">
        <v>59</v>
      </c>
      <c r="T300" s="96">
        <v>94</v>
      </c>
      <c r="U300" s="96">
        <v>28</v>
      </c>
      <c r="V300" s="96">
        <v>10</v>
      </c>
      <c r="W300" s="114">
        <v>7</v>
      </c>
      <c r="X300" s="115">
        <v>25</v>
      </c>
      <c r="Y300" s="96">
        <v>39</v>
      </c>
      <c r="Z300" s="96">
        <v>94</v>
      </c>
      <c r="AA300" s="96">
        <v>11</v>
      </c>
      <c r="AB300" s="96">
        <v>18</v>
      </c>
      <c r="AC300" s="114" t="s">
        <v>0</v>
      </c>
      <c r="AD300" s="115" t="s">
        <v>0</v>
      </c>
      <c r="AE300" s="96" t="s">
        <v>0</v>
      </c>
      <c r="AF300" s="96" t="s">
        <v>0</v>
      </c>
      <c r="AG300" s="96" t="s">
        <v>0</v>
      </c>
      <c r="AH300" s="96" t="s">
        <v>0</v>
      </c>
      <c r="AI300" s="96">
        <v>7</v>
      </c>
      <c r="AJ300" s="75"/>
      <c r="AK300" s="75"/>
      <c r="AL300" s="75"/>
      <c r="AM300" s="75"/>
      <c r="AN300" s="75"/>
    </row>
    <row r="301" spans="1:40" x14ac:dyDescent="0.2">
      <c r="A301" s="81" t="str">
        <f t="shared" si="131"/>
        <v>111AC741912</v>
      </c>
      <c r="B301" s="81" t="str">
        <f t="shared" si="132"/>
        <v>E</v>
      </c>
      <c r="C301" s="81" t="str">
        <f t="shared" si="133"/>
        <v>DHU</v>
      </c>
      <c r="D301" s="70">
        <v>41912</v>
      </c>
      <c r="E301" s="95" t="s">
        <v>96</v>
      </c>
      <c r="F301" s="95" t="str">
        <f t="shared" ca="1" si="134"/>
        <v>Milton Keynes</v>
      </c>
      <c r="G301" s="96" t="s">
        <v>0</v>
      </c>
      <c r="H301" s="114">
        <v>163</v>
      </c>
      <c r="I301" s="134">
        <v>55</v>
      </c>
      <c r="J301" s="96">
        <v>38</v>
      </c>
      <c r="K301" s="96">
        <v>25</v>
      </c>
      <c r="L301" s="96" t="s">
        <v>0</v>
      </c>
      <c r="M301" s="96" t="s">
        <v>0</v>
      </c>
      <c r="N301" s="114">
        <v>8</v>
      </c>
      <c r="O301" s="115">
        <v>108</v>
      </c>
      <c r="P301" s="96">
        <v>21</v>
      </c>
      <c r="Q301" s="96">
        <v>12</v>
      </c>
      <c r="R301" s="114">
        <v>0</v>
      </c>
      <c r="S301" s="115">
        <v>0</v>
      </c>
      <c r="T301" s="96">
        <v>0</v>
      </c>
      <c r="U301" s="96">
        <v>0</v>
      </c>
      <c r="V301" s="96">
        <v>0</v>
      </c>
      <c r="W301" s="114">
        <v>0</v>
      </c>
      <c r="X301" s="115">
        <v>11</v>
      </c>
      <c r="Y301" s="96">
        <v>25</v>
      </c>
      <c r="Z301" s="96">
        <v>22</v>
      </c>
      <c r="AA301" s="96">
        <v>84</v>
      </c>
      <c r="AB301" s="96">
        <v>2</v>
      </c>
      <c r="AC301" s="114" t="s">
        <v>0</v>
      </c>
      <c r="AD301" s="115" t="s">
        <v>0</v>
      </c>
      <c r="AE301" s="96" t="s">
        <v>0</v>
      </c>
      <c r="AF301" s="96" t="s">
        <v>0</v>
      </c>
      <c r="AG301" s="96" t="s">
        <v>0</v>
      </c>
      <c r="AH301" s="96" t="s">
        <v>0</v>
      </c>
      <c r="AI301" s="96">
        <v>18</v>
      </c>
      <c r="AJ301" s="75"/>
      <c r="AK301" s="75"/>
      <c r="AL301" s="75"/>
      <c r="AM301" s="75"/>
      <c r="AN301" s="75"/>
    </row>
    <row r="302" spans="1:40" x14ac:dyDescent="0.2">
      <c r="A302" s="81" t="str">
        <f t="shared" si="131"/>
        <v>111AC941912</v>
      </c>
      <c r="B302" s="81" t="str">
        <f t="shared" si="132"/>
        <v>M</v>
      </c>
      <c r="C302" s="81" t="str">
        <f t="shared" si="133"/>
        <v>PPG</v>
      </c>
      <c r="D302" s="70">
        <v>41912</v>
      </c>
      <c r="E302" s="95" t="s">
        <v>109</v>
      </c>
      <c r="F302" s="95" t="str">
        <f t="shared" ca="1" si="134"/>
        <v>West Midlands excluding Staffs</v>
      </c>
      <c r="G302" s="96" t="s">
        <v>0</v>
      </c>
      <c r="H302" s="114">
        <v>420</v>
      </c>
      <c r="I302" s="134">
        <v>323</v>
      </c>
      <c r="J302" s="96">
        <v>61</v>
      </c>
      <c r="K302" s="96">
        <v>7</v>
      </c>
      <c r="L302" s="96" t="s">
        <v>0</v>
      </c>
      <c r="M302" s="96" t="s">
        <v>0</v>
      </c>
      <c r="N302" s="114">
        <v>14</v>
      </c>
      <c r="O302" s="115">
        <v>361</v>
      </c>
      <c r="P302" s="96">
        <v>31</v>
      </c>
      <c r="Q302" s="96">
        <v>14</v>
      </c>
      <c r="R302" s="114">
        <v>14</v>
      </c>
      <c r="S302" s="115">
        <v>180</v>
      </c>
      <c r="T302" s="96">
        <v>168</v>
      </c>
      <c r="U302" s="96">
        <v>22</v>
      </c>
      <c r="V302" s="96">
        <v>10</v>
      </c>
      <c r="W302" s="114">
        <v>27</v>
      </c>
      <c r="X302" s="115">
        <v>63</v>
      </c>
      <c r="Y302" s="96">
        <v>102</v>
      </c>
      <c r="Z302" s="96">
        <v>174</v>
      </c>
      <c r="AA302" s="96">
        <v>22</v>
      </c>
      <c r="AB302" s="96">
        <v>59</v>
      </c>
      <c r="AC302" s="114" t="s">
        <v>0</v>
      </c>
      <c r="AD302" s="115" t="s">
        <v>0</v>
      </c>
      <c r="AE302" s="96" t="s">
        <v>0</v>
      </c>
      <c r="AF302" s="96" t="s">
        <v>0</v>
      </c>
      <c r="AG302" s="96" t="s">
        <v>0</v>
      </c>
      <c r="AH302" s="96" t="s">
        <v>0</v>
      </c>
      <c r="AI302" s="96">
        <v>15</v>
      </c>
      <c r="AJ302" s="75"/>
      <c r="AK302" s="75"/>
      <c r="AL302" s="75"/>
      <c r="AM302" s="75"/>
      <c r="AN302" s="75"/>
    </row>
    <row r="303" spans="1:40" x14ac:dyDescent="0.2">
      <c r="A303" s="81" t="str">
        <f t="shared" si="131"/>
        <v>111AC541912</v>
      </c>
      <c r="B303" s="81" t="str">
        <f t="shared" si="132"/>
        <v>E</v>
      </c>
      <c r="C303" s="81" t="str">
        <f t="shared" si="133"/>
        <v>HUC</v>
      </c>
      <c r="D303" s="70">
        <v>41912</v>
      </c>
      <c r="E303" s="95" t="s">
        <v>92</v>
      </c>
      <c r="F303" s="95" t="str">
        <f t="shared" ca="1" si="134"/>
        <v>Cambridgeshire and Peterborough</v>
      </c>
      <c r="G303" s="96" t="s">
        <v>0</v>
      </c>
      <c r="H303" s="114">
        <v>796</v>
      </c>
      <c r="I303" s="134">
        <v>526</v>
      </c>
      <c r="J303" s="96">
        <v>166</v>
      </c>
      <c r="K303" s="96">
        <v>36</v>
      </c>
      <c r="L303" s="96" t="s">
        <v>0</v>
      </c>
      <c r="M303" s="96" t="s">
        <v>0</v>
      </c>
      <c r="N303" s="114">
        <v>14</v>
      </c>
      <c r="O303" s="115">
        <v>677</v>
      </c>
      <c r="P303" s="96">
        <v>79</v>
      </c>
      <c r="Q303" s="96">
        <v>22</v>
      </c>
      <c r="R303" s="114">
        <v>18</v>
      </c>
      <c r="S303" s="115">
        <v>219</v>
      </c>
      <c r="T303" s="96">
        <v>401</v>
      </c>
      <c r="U303" s="96">
        <v>112</v>
      </c>
      <c r="V303" s="96">
        <v>31</v>
      </c>
      <c r="W303" s="114">
        <v>33</v>
      </c>
      <c r="X303" s="115">
        <v>127</v>
      </c>
      <c r="Y303" s="96">
        <v>193</v>
      </c>
      <c r="Z303" s="96">
        <v>266</v>
      </c>
      <c r="AA303" s="96">
        <v>40</v>
      </c>
      <c r="AB303" s="96">
        <v>67</v>
      </c>
      <c r="AC303" s="114" t="s">
        <v>0</v>
      </c>
      <c r="AD303" s="115" t="s">
        <v>0</v>
      </c>
      <c r="AE303" s="96" t="s">
        <v>0</v>
      </c>
      <c r="AF303" s="96" t="s">
        <v>0</v>
      </c>
      <c r="AG303" s="96" t="s">
        <v>0</v>
      </c>
      <c r="AH303" s="96" t="s">
        <v>0</v>
      </c>
      <c r="AI303" s="96">
        <v>54</v>
      </c>
      <c r="AJ303" s="75"/>
      <c r="AK303" s="75"/>
      <c r="AL303" s="75"/>
      <c r="AM303" s="75"/>
      <c r="AN303" s="75"/>
    </row>
    <row r="304" spans="1:40" x14ac:dyDescent="0.2">
      <c r="A304" s="81" t="str">
        <f t="shared" si="131"/>
        <v>111AC841912</v>
      </c>
      <c r="B304" s="81" t="str">
        <f t="shared" si="132"/>
        <v>M</v>
      </c>
      <c r="C304" s="81" t="str">
        <f t="shared" si="133"/>
        <v>DHU</v>
      </c>
      <c r="D304" s="70">
        <v>41912</v>
      </c>
      <c r="E304" s="95" t="s">
        <v>101</v>
      </c>
      <c r="F304" s="95" t="str">
        <f t="shared" ca="1" si="134"/>
        <v>Leicestershire and Rutland</v>
      </c>
      <c r="G304" s="96" t="s">
        <v>0</v>
      </c>
      <c r="H304" s="114">
        <v>215</v>
      </c>
      <c r="I304" s="134">
        <v>151</v>
      </c>
      <c r="J304" s="96">
        <v>47</v>
      </c>
      <c r="K304" s="96">
        <v>2</v>
      </c>
      <c r="L304" s="96" t="s">
        <v>0</v>
      </c>
      <c r="M304" s="96" t="s">
        <v>0</v>
      </c>
      <c r="N304" s="114">
        <v>1</v>
      </c>
      <c r="O304" s="115">
        <v>188</v>
      </c>
      <c r="P304" s="96">
        <v>19</v>
      </c>
      <c r="Q304" s="96">
        <v>2</v>
      </c>
      <c r="R304" s="114">
        <v>6</v>
      </c>
      <c r="S304" s="115">
        <v>59</v>
      </c>
      <c r="T304" s="96">
        <v>110</v>
      </c>
      <c r="U304" s="96">
        <v>26</v>
      </c>
      <c r="V304" s="96">
        <v>7</v>
      </c>
      <c r="W304" s="114">
        <v>3</v>
      </c>
      <c r="X304" s="115">
        <v>26</v>
      </c>
      <c r="Y304" s="96">
        <v>55</v>
      </c>
      <c r="Z304" s="96">
        <v>99</v>
      </c>
      <c r="AA304" s="96">
        <v>7</v>
      </c>
      <c r="AB304" s="96">
        <v>17</v>
      </c>
      <c r="AC304" s="114" t="s">
        <v>0</v>
      </c>
      <c r="AD304" s="115" t="s">
        <v>0</v>
      </c>
      <c r="AE304" s="96" t="s">
        <v>0</v>
      </c>
      <c r="AF304" s="96" t="s">
        <v>0</v>
      </c>
      <c r="AG304" s="96" t="s">
        <v>0</v>
      </c>
      <c r="AH304" s="96" t="s">
        <v>0</v>
      </c>
      <c r="AI304" s="96">
        <v>14</v>
      </c>
      <c r="AJ304" s="75"/>
      <c r="AK304" s="75"/>
      <c r="AL304" s="75"/>
      <c r="AM304" s="75"/>
      <c r="AN304" s="75"/>
    </row>
    <row r="305" spans="1:40" x14ac:dyDescent="0.2">
      <c r="A305" s="81" t="str">
        <f t="shared" si="131"/>
        <v>111AF441912</v>
      </c>
      <c r="B305" s="81" t="str">
        <f t="shared" si="132"/>
        <v>M</v>
      </c>
      <c r="C305" s="81" t="str">
        <f t="shared" si="133"/>
        <v>Vocare</v>
      </c>
      <c r="D305" s="70">
        <v>41912</v>
      </c>
      <c r="E305" s="95" t="s">
        <v>200</v>
      </c>
      <c r="F305" s="95" t="str">
        <f t="shared" ca="1" si="134"/>
        <v>Staffordshire</v>
      </c>
      <c r="G305" s="96" t="s">
        <v>0</v>
      </c>
      <c r="H305" s="114">
        <v>200</v>
      </c>
      <c r="I305" s="134">
        <v>132</v>
      </c>
      <c r="J305" s="96">
        <v>51</v>
      </c>
      <c r="K305" s="96">
        <v>8</v>
      </c>
      <c r="L305" s="96" t="s">
        <v>0</v>
      </c>
      <c r="M305" s="96" t="s">
        <v>0</v>
      </c>
      <c r="N305" s="114">
        <v>0</v>
      </c>
      <c r="O305" s="115">
        <v>173</v>
      </c>
      <c r="P305" s="96">
        <v>18</v>
      </c>
      <c r="Q305" s="96">
        <v>6</v>
      </c>
      <c r="R305" s="114">
        <v>3</v>
      </c>
      <c r="S305" s="115">
        <v>87</v>
      </c>
      <c r="T305" s="96">
        <v>77</v>
      </c>
      <c r="U305" s="96">
        <v>29</v>
      </c>
      <c r="V305" s="96">
        <v>6</v>
      </c>
      <c r="W305" s="114">
        <v>1</v>
      </c>
      <c r="X305" s="115">
        <v>18</v>
      </c>
      <c r="Y305" s="96">
        <v>70</v>
      </c>
      <c r="Z305" s="96">
        <v>70</v>
      </c>
      <c r="AA305" s="96">
        <v>14</v>
      </c>
      <c r="AB305" s="96">
        <v>28</v>
      </c>
      <c r="AC305" s="114" t="s">
        <v>0</v>
      </c>
      <c r="AD305" s="115" t="s">
        <v>0</v>
      </c>
      <c r="AE305" s="96" t="s">
        <v>0</v>
      </c>
      <c r="AF305" s="96" t="s">
        <v>0</v>
      </c>
      <c r="AG305" s="96" t="s">
        <v>0</v>
      </c>
      <c r="AH305" s="96" t="s">
        <v>0</v>
      </c>
      <c r="AI305" s="96">
        <v>9</v>
      </c>
      <c r="AJ305" s="75"/>
      <c r="AK305" s="75"/>
      <c r="AL305" s="75"/>
      <c r="AM305" s="75"/>
      <c r="AN305" s="75"/>
    </row>
    <row r="306" spans="1:40" x14ac:dyDescent="0.2">
      <c r="A306" s="81" t="str">
        <f t="shared" si="131"/>
        <v>111AA941912</v>
      </c>
      <c r="B306" s="81" t="str">
        <f t="shared" si="132"/>
        <v>L</v>
      </c>
      <c r="C306" s="81" t="str">
        <f t="shared" si="133"/>
        <v>PPG</v>
      </c>
      <c r="D306" s="70">
        <v>41912</v>
      </c>
      <c r="E306" s="95" t="s">
        <v>38</v>
      </c>
      <c r="F306" s="95" t="str">
        <f t="shared" ca="1" si="134"/>
        <v>Hillingdon</v>
      </c>
      <c r="G306" s="96" t="s">
        <v>0</v>
      </c>
      <c r="H306" s="114">
        <v>116</v>
      </c>
      <c r="I306" s="134">
        <v>93</v>
      </c>
      <c r="J306" s="96">
        <v>17</v>
      </c>
      <c r="K306" s="96">
        <v>2</v>
      </c>
      <c r="L306" s="96" t="s">
        <v>0</v>
      </c>
      <c r="M306" s="96" t="s">
        <v>0</v>
      </c>
      <c r="N306" s="114">
        <v>0</v>
      </c>
      <c r="O306" s="115">
        <v>101</v>
      </c>
      <c r="P306" s="96">
        <v>2</v>
      </c>
      <c r="Q306" s="96">
        <v>2</v>
      </c>
      <c r="R306" s="114">
        <v>11</v>
      </c>
      <c r="S306" s="115">
        <v>16</v>
      </c>
      <c r="T306" s="96">
        <v>27</v>
      </c>
      <c r="U306" s="96">
        <v>9</v>
      </c>
      <c r="V306" s="96">
        <v>2</v>
      </c>
      <c r="W306" s="114">
        <v>62</v>
      </c>
      <c r="X306" s="115">
        <v>14</v>
      </c>
      <c r="Y306" s="96">
        <v>25</v>
      </c>
      <c r="Z306" s="96">
        <v>10</v>
      </c>
      <c r="AA306" s="96">
        <v>4</v>
      </c>
      <c r="AB306" s="96">
        <v>10</v>
      </c>
      <c r="AC306" s="114" t="s">
        <v>0</v>
      </c>
      <c r="AD306" s="115" t="s">
        <v>0</v>
      </c>
      <c r="AE306" s="96" t="s">
        <v>0</v>
      </c>
      <c r="AF306" s="96" t="s">
        <v>0</v>
      </c>
      <c r="AG306" s="96" t="s">
        <v>0</v>
      </c>
      <c r="AH306" s="96" t="s">
        <v>0</v>
      </c>
      <c r="AI306" s="96">
        <v>4</v>
      </c>
      <c r="AJ306" s="75"/>
      <c r="AK306" s="75"/>
      <c r="AL306" s="75"/>
      <c r="AM306" s="75"/>
      <c r="AN306" s="75"/>
    </row>
    <row r="307" spans="1:40" x14ac:dyDescent="0.2">
      <c r="A307" s="81" t="str">
        <f t="shared" ref="A307:A370" si="135">CONCATENATE(E307,D307)</f>
        <v>111AB141912</v>
      </c>
      <c r="B307" s="81" t="str">
        <f t="shared" ref="B307:B370" si="136">INDEX($AL$13:$AN$86,MATCH($E307,Area_Code,0),2)</f>
        <v>L</v>
      </c>
      <c r="C307" s="81" t="str">
        <f t="shared" ref="C307:C370" si="137">VLOOKUP($E307,$AL$13:$AN$86,3,0)</f>
        <v>PPG</v>
      </c>
      <c r="D307" s="70">
        <v>41912</v>
      </c>
      <c r="E307" s="95" t="s">
        <v>316</v>
      </c>
      <c r="F307" s="95" t="str">
        <f t="shared" ref="F307:F370" ca="1" si="138">OFFSET($AK$12,MATCH($E307,Area_Code,0),0)</f>
        <v>Croydon</v>
      </c>
      <c r="G307" s="96" t="s">
        <v>0</v>
      </c>
      <c r="H307" s="114">
        <v>184</v>
      </c>
      <c r="I307" s="134">
        <v>90</v>
      </c>
      <c r="J307" s="96">
        <v>14</v>
      </c>
      <c r="K307" s="96">
        <v>12</v>
      </c>
      <c r="L307" s="96" t="s">
        <v>0</v>
      </c>
      <c r="M307" s="96" t="s">
        <v>0</v>
      </c>
      <c r="N307" s="114">
        <v>62</v>
      </c>
      <c r="O307" s="115">
        <v>104</v>
      </c>
      <c r="P307" s="96">
        <v>16</v>
      </c>
      <c r="Q307" s="96">
        <v>3</v>
      </c>
      <c r="R307" s="114">
        <v>61</v>
      </c>
      <c r="S307" s="115">
        <v>23</v>
      </c>
      <c r="T307" s="96">
        <v>66</v>
      </c>
      <c r="U307" s="96">
        <v>18</v>
      </c>
      <c r="V307" s="96">
        <v>8</v>
      </c>
      <c r="W307" s="114">
        <v>69</v>
      </c>
      <c r="X307" s="115">
        <v>71</v>
      </c>
      <c r="Y307" s="96">
        <v>45</v>
      </c>
      <c r="Z307" s="96">
        <v>48</v>
      </c>
      <c r="AA307" s="96">
        <v>14</v>
      </c>
      <c r="AB307" s="96">
        <v>6</v>
      </c>
      <c r="AC307" s="114" t="s">
        <v>0</v>
      </c>
      <c r="AD307" s="115" t="s">
        <v>0</v>
      </c>
      <c r="AE307" s="96" t="s">
        <v>0</v>
      </c>
      <c r="AF307" s="96" t="s">
        <v>0</v>
      </c>
      <c r="AG307" s="96" t="s">
        <v>0</v>
      </c>
      <c r="AH307" s="96" t="s">
        <v>0</v>
      </c>
      <c r="AI307" s="96">
        <v>6</v>
      </c>
      <c r="AJ307" s="75"/>
      <c r="AK307" s="75"/>
      <c r="AL307" s="75"/>
      <c r="AM307" s="75"/>
      <c r="AN307" s="75"/>
    </row>
    <row r="308" spans="1:40" x14ac:dyDescent="0.2">
      <c r="A308" s="81" t="str">
        <f t="shared" si="135"/>
        <v>111AA741912</v>
      </c>
      <c r="B308" s="81" t="str">
        <f t="shared" si="136"/>
        <v>L</v>
      </c>
      <c r="C308" s="81" t="str">
        <f t="shared" si="137"/>
        <v>LCW</v>
      </c>
      <c r="D308" s="70">
        <v>41912</v>
      </c>
      <c r="E308" s="95" t="s">
        <v>35</v>
      </c>
      <c r="F308" s="95" t="str">
        <f t="shared" ca="1" si="138"/>
        <v>Inner North West London</v>
      </c>
      <c r="G308" s="96" t="s">
        <v>0</v>
      </c>
      <c r="H308" s="114">
        <v>123</v>
      </c>
      <c r="I308" s="134">
        <v>84</v>
      </c>
      <c r="J308" s="96">
        <v>21</v>
      </c>
      <c r="K308" s="96">
        <v>7</v>
      </c>
      <c r="L308" s="96" t="s">
        <v>0</v>
      </c>
      <c r="M308" s="96" t="s">
        <v>0</v>
      </c>
      <c r="N308" s="114">
        <v>2</v>
      </c>
      <c r="O308" s="115">
        <v>101</v>
      </c>
      <c r="P308" s="96">
        <v>11</v>
      </c>
      <c r="Q308" s="96">
        <v>9</v>
      </c>
      <c r="R308" s="114">
        <v>2</v>
      </c>
      <c r="S308" s="115">
        <v>48</v>
      </c>
      <c r="T308" s="96">
        <v>61</v>
      </c>
      <c r="U308" s="96">
        <v>9</v>
      </c>
      <c r="V308" s="96">
        <v>1</v>
      </c>
      <c r="W308" s="114">
        <v>4</v>
      </c>
      <c r="X308" s="115">
        <v>0</v>
      </c>
      <c r="Y308" s="96">
        <v>0</v>
      </c>
      <c r="Z308" s="96">
        <v>0</v>
      </c>
      <c r="AA308" s="96">
        <v>0</v>
      </c>
      <c r="AB308" s="96">
        <v>0</v>
      </c>
      <c r="AC308" s="114" t="s">
        <v>0</v>
      </c>
      <c r="AD308" s="115" t="s">
        <v>0</v>
      </c>
      <c r="AE308" s="96" t="s">
        <v>0</v>
      </c>
      <c r="AF308" s="96" t="s">
        <v>0</v>
      </c>
      <c r="AG308" s="96" t="s">
        <v>0</v>
      </c>
      <c r="AH308" s="96" t="s">
        <v>0</v>
      </c>
      <c r="AI308" s="96">
        <v>9</v>
      </c>
      <c r="AJ308" s="75"/>
      <c r="AK308" s="75"/>
      <c r="AL308" s="75"/>
      <c r="AM308" s="75"/>
      <c r="AN308" s="75"/>
    </row>
    <row r="309" spans="1:40" x14ac:dyDescent="0.2">
      <c r="A309" s="81" t="str">
        <f t="shared" si="135"/>
        <v>111AD141912</v>
      </c>
      <c r="B309" s="81" t="str">
        <f t="shared" si="136"/>
        <v>L</v>
      </c>
      <c r="C309" s="81" t="str">
        <f t="shared" si="137"/>
        <v>PPG</v>
      </c>
      <c r="D309" s="70">
        <v>41912</v>
      </c>
      <c r="E309" s="95" t="s">
        <v>319</v>
      </c>
      <c r="F309" s="95" t="str">
        <f t="shared" ca="1" si="138"/>
        <v>Wandsworth</v>
      </c>
      <c r="G309" s="96" t="s">
        <v>0</v>
      </c>
      <c r="H309" s="114">
        <v>179</v>
      </c>
      <c r="I309" s="134">
        <v>84</v>
      </c>
      <c r="J309" s="96">
        <v>17</v>
      </c>
      <c r="K309" s="96">
        <v>8</v>
      </c>
      <c r="L309" s="96" t="s">
        <v>0</v>
      </c>
      <c r="M309" s="96" t="s">
        <v>0</v>
      </c>
      <c r="N309" s="114">
        <v>64</v>
      </c>
      <c r="O309" s="115">
        <v>148</v>
      </c>
      <c r="P309" s="96">
        <v>17</v>
      </c>
      <c r="Q309" s="96">
        <v>4</v>
      </c>
      <c r="R309" s="114">
        <v>10</v>
      </c>
      <c r="S309" s="115">
        <v>39</v>
      </c>
      <c r="T309" s="96">
        <v>93</v>
      </c>
      <c r="U309" s="96">
        <v>25</v>
      </c>
      <c r="V309" s="96">
        <v>11</v>
      </c>
      <c r="W309" s="114">
        <v>11</v>
      </c>
      <c r="X309" s="115">
        <v>50</v>
      </c>
      <c r="Y309" s="96">
        <v>49</v>
      </c>
      <c r="Z309" s="96">
        <v>37</v>
      </c>
      <c r="AA309" s="96">
        <v>14</v>
      </c>
      <c r="AB309" s="96">
        <v>13</v>
      </c>
      <c r="AC309" s="114" t="s">
        <v>0</v>
      </c>
      <c r="AD309" s="115" t="s">
        <v>0</v>
      </c>
      <c r="AE309" s="96" t="s">
        <v>0</v>
      </c>
      <c r="AF309" s="96" t="s">
        <v>0</v>
      </c>
      <c r="AG309" s="96" t="s">
        <v>0</v>
      </c>
      <c r="AH309" s="96" t="s">
        <v>0</v>
      </c>
      <c r="AI309" s="96">
        <v>6</v>
      </c>
      <c r="AJ309" s="75"/>
      <c r="AK309" s="75"/>
      <c r="AL309" s="75"/>
      <c r="AM309" s="75"/>
      <c r="AN309" s="75"/>
    </row>
    <row r="310" spans="1:40" x14ac:dyDescent="0.2">
      <c r="A310" s="81" t="str">
        <f t="shared" si="135"/>
        <v>111AD241912</v>
      </c>
      <c r="B310" s="81" t="str">
        <f t="shared" si="136"/>
        <v>L</v>
      </c>
      <c r="C310" s="81" t="str">
        <f t="shared" si="137"/>
        <v>PPG</v>
      </c>
      <c r="D310" s="70">
        <v>41912</v>
      </c>
      <c r="E310" s="95" t="s">
        <v>323</v>
      </c>
      <c r="F310" s="95" t="str">
        <f t="shared" ca="1" si="138"/>
        <v>Sutton &amp; Merton</v>
      </c>
      <c r="G310" s="96" t="s">
        <v>0</v>
      </c>
      <c r="H310" s="114">
        <v>131</v>
      </c>
      <c r="I310" s="134">
        <v>101</v>
      </c>
      <c r="J310" s="96">
        <v>14</v>
      </c>
      <c r="K310" s="96">
        <v>4</v>
      </c>
      <c r="L310" s="96" t="s">
        <v>0</v>
      </c>
      <c r="M310" s="96" t="s">
        <v>0</v>
      </c>
      <c r="N310" s="114">
        <v>3</v>
      </c>
      <c r="O310" s="115">
        <v>112</v>
      </c>
      <c r="P310" s="96">
        <v>12</v>
      </c>
      <c r="Q310" s="96">
        <v>5</v>
      </c>
      <c r="R310" s="114">
        <v>2</v>
      </c>
      <c r="S310" s="115">
        <v>32</v>
      </c>
      <c r="T310" s="96">
        <v>61</v>
      </c>
      <c r="U310" s="96">
        <v>19</v>
      </c>
      <c r="V310" s="96">
        <v>9</v>
      </c>
      <c r="W310" s="114">
        <v>10</v>
      </c>
      <c r="X310" s="115">
        <v>38</v>
      </c>
      <c r="Y310" s="96">
        <v>35</v>
      </c>
      <c r="Z310" s="96">
        <v>38</v>
      </c>
      <c r="AA310" s="96">
        <v>9</v>
      </c>
      <c r="AB310" s="96">
        <v>11</v>
      </c>
      <c r="AC310" s="114" t="s">
        <v>0</v>
      </c>
      <c r="AD310" s="115" t="s">
        <v>0</v>
      </c>
      <c r="AE310" s="96" t="s">
        <v>0</v>
      </c>
      <c r="AF310" s="96" t="s">
        <v>0</v>
      </c>
      <c r="AG310" s="96" t="s">
        <v>0</v>
      </c>
      <c r="AH310" s="96" t="s">
        <v>0</v>
      </c>
      <c r="AI310" s="96">
        <v>9</v>
      </c>
      <c r="AJ310" s="75"/>
      <c r="AK310" s="75"/>
      <c r="AL310" s="75"/>
      <c r="AM310" s="75"/>
      <c r="AN310" s="75"/>
    </row>
    <row r="311" spans="1:40" x14ac:dyDescent="0.2">
      <c r="A311" s="81" t="str">
        <f t="shared" si="135"/>
        <v>111AD341912</v>
      </c>
      <c r="B311" s="81" t="str">
        <f t="shared" si="136"/>
        <v>L</v>
      </c>
      <c r="C311" s="81" t="str">
        <f t="shared" si="137"/>
        <v>PPG</v>
      </c>
      <c r="D311" s="70">
        <v>41912</v>
      </c>
      <c r="E311" s="95" t="s">
        <v>325</v>
      </c>
      <c r="F311" s="95" t="str">
        <f t="shared" ca="1" si="138"/>
        <v>Kingston &amp; Richmond</v>
      </c>
      <c r="G311" s="96" t="s">
        <v>0</v>
      </c>
      <c r="H311" s="114">
        <v>149</v>
      </c>
      <c r="I311" s="134">
        <v>106</v>
      </c>
      <c r="J311" s="96">
        <v>20</v>
      </c>
      <c r="K311" s="96">
        <v>6</v>
      </c>
      <c r="L311" s="96" t="s">
        <v>0</v>
      </c>
      <c r="M311" s="96" t="s">
        <v>0</v>
      </c>
      <c r="N311" s="114">
        <v>6</v>
      </c>
      <c r="O311" s="115">
        <v>127</v>
      </c>
      <c r="P311" s="96">
        <v>16</v>
      </c>
      <c r="Q311" s="96">
        <v>5</v>
      </c>
      <c r="R311" s="114">
        <v>1</v>
      </c>
      <c r="S311" s="115">
        <v>31</v>
      </c>
      <c r="T311" s="96">
        <v>74</v>
      </c>
      <c r="U311" s="96">
        <v>29</v>
      </c>
      <c r="V311" s="96">
        <v>6</v>
      </c>
      <c r="W311" s="114">
        <v>9</v>
      </c>
      <c r="X311" s="115">
        <v>34</v>
      </c>
      <c r="Y311" s="96">
        <v>50</v>
      </c>
      <c r="Z311" s="96">
        <v>33</v>
      </c>
      <c r="AA311" s="96">
        <v>17</v>
      </c>
      <c r="AB311" s="96">
        <v>13</v>
      </c>
      <c r="AC311" s="114" t="s">
        <v>0</v>
      </c>
      <c r="AD311" s="115" t="s">
        <v>0</v>
      </c>
      <c r="AE311" s="96" t="s">
        <v>0</v>
      </c>
      <c r="AF311" s="96" t="s">
        <v>0</v>
      </c>
      <c r="AG311" s="96" t="s">
        <v>0</v>
      </c>
      <c r="AH311" s="96" t="s">
        <v>0</v>
      </c>
      <c r="AI311" s="96">
        <v>11</v>
      </c>
      <c r="AJ311" s="75"/>
      <c r="AK311" s="75"/>
      <c r="AL311" s="75"/>
      <c r="AM311" s="75"/>
      <c r="AN311" s="75"/>
    </row>
    <row r="312" spans="1:40" x14ac:dyDescent="0.2">
      <c r="A312" s="81" t="str">
        <f t="shared" si="135"/>
        <v>111AD441912</v>
      </c>
      <c r="B312" s="81" t="str">
        <f t="shared" si="136"/>
        <v>L</v>
      </c>
      <c r="C312" s="81" t="str">
        <f t="shared" si="137"/>
        <v>PPG</v>
      </c>
      <c r="D312" s="70">
        <v>41912</v>
      </c>
      <c r="E312" s="95" t="s">
        <v>111</v>
      </c>
      <c r="F312" s="95" t="str">
        <f t="shared" ca="1" si="138"/>
        <v>Outer North West London</v>
      </c>
      <c r="G312" s="96" t="s">
        <v>0</v>
      </c>
      <c r="H312" s="114">
        <v>385</v>
      </c>
      <c r="I312" s="134">
        <v>266</v>
      </c>
      <c r="J312" s="96">
        <v>66</v>
      </c>
      <c r="K312" s="96">
        <v>13</v>
      </c>
      <c r="L312" s="96" t="s">
        <v>0</v>
      </c>
      <c r="M312" s="96" t="s">
        <v>0</v>
      </c>
      <c r="N312" s="114">
        <v>19</v>
      </c>
      <c r="O312" s="115">
        <v>312</v>
      </c>
      <c r="P312" s="96">
        <v>38</v>
      </c>
      <c r="Q312" s="96">
        <v>13</v>
      </c>
      <c r="R312" s="114">
        <v>22</v>
      </c>
      <c r="S312" s="115">
        <v>97</v>
      </c>
      <c r="T312" s="96">
        <v>180</v>
      </c>
      <c r="U312" s="96">
        <v>64</v>
      </c>
      <c r="V312" s="96">
        <v>22</v>
      </c>
      <c r="W312" s="114">
        <v>22</v>
      </c>
      <c r="X312" s="115">
        <v>114</v>
      </c>
      <c r="Y312" s="96">
        <v>104</v>
      </c>
      <c r="Z312" s="96">
        <v>79</v>
      </c>
      <c r="AA312" s="96">
        <v>24</v>
      </c>
      <c r="AB312" s="96">
        <v>31</v>
      </c>
      <c r="AC312" s="114" t="s">
        <v>0</v>
      </c>
      <c r="AD312" s="115" t="s">
        <v>0</v>
      </c>
      <c r="AE312" s="96" t="s">
        <v>0</v>
      </c>
      <c r="AF312" s="96" t="s">
        <v>0</v>
      </c>
      <c r="AG312" s="96" t="s">
        <v>0</v>
      </c>
      <c r="AH312" s="96" t="s">
        <v>0</v>
      </c>
      <c r="AI312" s="96">
        <v>21</v>
      </c>
      <c r="AJ312" s="75"/>
      <c r="AK312" s="75"/>
      <c r="AL312" s="75"/>
      <c r="AM312" s="75"/>
      <c r="AN312" s="75"/>
    </row>
    <row r="313" spans="1:40" x14ac:dyDescent="0.2">
      <c r="A313" s="81" t="str">
        <f t="shared" si="135"/>
        <v>111AD541912</v>
      </c>
      <c r="B313" s="81" t="str">
        <f t="shared" si="136"/>
        <v>L</v>
      </c>
      <c r="C313" s="81" t="str">
        <f t="shared" si="137"/>
        <v>LCW</v>
      </c>
      <c r="D313" s="70">
        <v>41912</v>
      </c>
      <c r="E313" s="95" t="s">
        <v>113</v>
      </c>
      <c r="F313" s="95" t="str">
        <f t="shared" ca="1" si="138"/>
        <v>North Central London</v>
      </c>
      <c r="G313" s="96" t="s">
        <v>0</v>
      </c>
      <c r="H313" s="114">
        <v>174</v>
      </c>
      <c r="I313" s="134">
        <v>109</v>
      </c>
      <c r="J313" s="96">
        <v>38</v>
      </c>
      <c r="K313" s="96">
        <v>11</v>
      </c>
      <c r="L313" s="96" t="s">
        <v>0</v>
      </c>
      <c r="M313" s="96" t="s">
        <v>0</v>
      </c>
      <c r="N313" s="114">
        <v>1</v>
      </c>
      <c r="O313" s="115">
        <v>147</v>
      </c>
      <c r="P313" s="96">
        <v>16</v>
      </c>
      <c r="Q313" s="96">
        <v>8</v>
      </c>
      <c r="R313" s="114">
        <v>3</v>
      </c>
      <c r="S313" s="115">
        <v>59</v>
      </c>
      <c r="T313" s="96">
        <v>82</v>
      </c>
      <c r="U313" s="96">
        <v>15</v>
      </c>
      <c r="V313" s="96">
        <v>9</v>
      </c>
      <c r="W313" s="114">
        <v>9</v>
      </c>
      <c r="X313" s="115">
        <v>34</v>
      </c>
      <c r="Y313" s="96">
        <v>55</v>
      </c>
      <c r="Z313" s="96">
        <v>74</v>
      </c>
      <c r="AA313" s="96">
        <v>1</v>
      </c>
      <c r="AB313" s="96">
        <v>3</v>
      </c>
      <c r="AC313" s="114" t="s">
        <v>0</v>
      </c>
      <c r="AD313" s="115" t="s">
        <v>0</v>
      </c>
      <c r="AE313" s="96" t="s">
        <v>0</v>
      </c>
      <c r="AF313" s="96" t="s">
        <v>0</v>
      </c>
      <c r="AG313" s="96" t="s">
        <v>0</v>
      </c>
      <c r="AH313" s="96" t="s">
        <v>0</v>
      </c>
      <c r="AI313" s="96">
        <v>15</v>
      </c>
      <c r="AJ313" s="75"/>
      <c r="AK313" s="75"/>
      <c r="AL313" s="75"/>
      <c r="AM313" s="75"/>
      <c r="AN313" s="75"/>
    </row>
    <row r="314" spans="1:40" x14ac:dyDescent="0.2">
      <c r="A314" s="81" t="str">
        <f t="shared" si="135"/>
        <v>111AD741912</v>
      </c>
      <c r="B314" s="81" t="str">
        <f t="shared" si="136"/>
        <v>L</v>
      </c>
      <c r="C314" s="81" t="str">
        <f t="shared" si="137"/>
        <v>LAS</v>
      </c>
      <c r="D314" s="70">
        <v>41912</v>
      </c>
      <c r="E314" s="95" t="s">
        <v>117</v>
      </c>
      <c r="F314" s="95" t="str">
        <f t="shared" ca="1" si="138"/>
        <v>South East London</v>
      </c>
      <c r="G314" s="96" t="s">
        <v>0</v>
      </c>
      <c r="H314" s="114">
        <v>102</v>
      </c>
      <c r="I314" s="134">
        <v>74</v>
      </c>
      <c r="J314" s="96">
        <v>18</v>
      </c>
      <c r="K314" s="96">
        <v>4</v>
      </c>
      <c r="L314" s="96" t="s">
        <v>0</v>
      </c>
      <c r="M314" s="96" t="s">
        <v>0</v>
      </c>
      <c r="N314" s="114">
        <v>0</v>
      </c>
      <c r="O314" s="115">
        <v>79</v>
      </c>
      <c r="P314" s="96">
        <v>15</v>
      </c>
      <c r="Q314" s="96">
        <v>5</v>
      </c>
      <c r="R314" s="114">
        <v>3</v>
      </c>
      <c r="S314" s="115">
        <v>38</v>
      </c>
      <c r="T314" s="96">
        <v>55</v>
      </c>
      <c r="U314" s="96">
        <v>7</v>
      </c>
      <c r="V314" s="96">
        <v>2</v>
      </c>
      <c r="W314" s="114">
        <v>0</v>
      </c>
      <c r="X314" s="115">
        <v>23</v>
      </c>
      <c r="Y314" s="96">
        <v>45</v>
      </c>
      <c r="Z314" s="96">
        <v>30</v>
      </c>
      <c r="AA314" s="96">
        <v>5</v>
      </c>
      <c r="AB314" s="96">
        <v>1</v>
      </c>
      <c r="AC314" s="114" t="s">
        <v>0</v>
      </c>
      <c r="AD314" s="115" t="s">
        <v>0</v>
      </c>
      <c r="AE314" s="96" t="s">
        <v>0</v>
      </c>
      <c r="AF314" s="96" t="s">
        <v>0</v>
      </c>
      <c r="AG314" s="96" t="s">
        <v>0</v>
      </c>
      <c r="AH314" s="96" t="s">
        <v>0</v>
      </c>
      <c r="AI314" s="96">
        <v>6</v>
      </c>
      <c r="AJ314" s="75"/>
      <c r="AK314" s="75"/>
      <c r="AL314" s="75"/>
      <c r="AM314" s="75"/>
      <c r="AN314" s="75"/>
    </row>
    <row r="315" spans="1:40" x14ac:dyDescent="0.2">
      <c r="A315" s="81" t="str">
        <f t="shared" si="135"/>
        <v>111AD841912</v>
      </c>
      <c r="B315" s="81" t="str">
        <f t="shared" si="136"/>
        <v>L</v>
      </c>
      <c r="C315" s="81" t="str">
        <f t="shared" si="137"/>
        <v>PELC</v>
      </c>
      <c r="D315" s="70">
        <v>41912</v>
      </c>
      <c r="E315" s="95" t="s">
        <v>120</v>
      </c>
      <c r="F315" s="95" t="str">
        <f t="shared" ca="1" si="138"/>
        <v>East London and City</v>
      </c>
      <c r="G315" s="96" t="s">
        <v>0</v>
      </c>
      <c r="H315" s="114">
        <v>193</v>
      </c>
      <c r="I315" s="134">
        <v>113</v>
      </c>
      <c r="J315" s="96">
        <v>46</v>
      </c>
      <c r="K315" s="96">
        <v>6</v>
      </c>
      <c r="L315" s="96" t="s">
        <v>0</v>
      </c>
      <c r="M315" s="96" t="s">
        <v>0</v>
      </c>
      <c r="N315" s="114">
        <v>9</v>
      </c>
      <c r="O315" s="115">
        <v>140</v>
      </c>
      <c r="P315" s="96">
        <v>35</v>
      </c>
      <c r="Q315" s="96">
        <v>9</v>
      </c>
      <c r="R315" s="114">
        <v>9</v>
      </c>
      <c r="S315" s="115">
        <v>46</v>
      </c>
      <c r="T315" s="96">
        <v>98</v>
      </c>
      <c r="U315" s="96">
        <v>28</v>
      </c>
      <c r="V315" s="96">
        <v>9</v>
      </c>
      <c r="W315" s="114">
        <v>12</v>
      </c>
      <c r="X315" s="115">
        <v>43</v>
      </c>
      <c r="Y315" s="96">
        <v>51</v>
      </c>
      <c r="Z315" s="96">
        <v>45</v>
      </c>
      <c r="AA315" s="96">
        <v>14</v>
      </c>
      <c r="AB315" s="96">
        <v>11</v>
      </c>
      <c r="AC315" s="114" t="s">
        <v>0</v>
      </c>
      <c r="AD315" s="115" t="s">
        <v>0</v>
      </c>
      <c r="AE315" s="96" t="s">
        <v>0</v>
      </c>
      <c r="AF315" s="96" t="s">
        <v>0</v>
      </c>
      <c r="AG315" s="96" t="s">
        <v>0</v>
      </c>
      <c r="AH315" s="96" t="s">
        <v>0</v>
      </c>
      <c r="AI315" s="96">
        <v>19</v>
      </c>
      <c r="AJ315" s="75"/>
      <c r="AK315" s="75"/>
      <c r="AL315" s="75"/>
      <c r="AM315" s="75"/>
      <c r="AN315" s="75"/>
    </row>
    <row r="316" spans="1:40" x14ac:dyDescent="0.2">
      <c r="A316" s="81" t="str">
        <f t="shared" si="135"/>
        <v>111AD641912</v>
      </c>
      <c r="B316" s="81" t="str">
        <f t="shared" si="136"/>
        <v>L</v>
      </c>
      <c r="C316" s="81" t="str">
        <f t="shared" si="137"/>
        <v>PELC</v>
      </c>
      <c r="D316" s="70">
        <v>41912</v>
      </c>
      <c r="E316" s="95" t="s">
        <v>115</v>
      </c>
      <c r="F316" s="95" t="str">
        <f t="shared" ca="1" si="138"/>
        <v>Outer North East London</v>
      </c>
      <c r="G316" s="96" t="s">
        <v>0</v>
      </c>
      <c r="H316" s="114">
        <v>236</v>
      </c>
      <c r="I316" s="134">
        <v>139</v>
      </c>
      <c r="J316" s="96">
        <v>55</v>
      </c>
      <c r="K316" s="96">
        <v>15</v>
      </c>
      <c r="L316" s="96" t="s">
        <v>0</v>
      </c>
      <c r="M316" s="96" t="s">
        <v>0</v>
      </c>
      <c r="N316" s="114">
        <v>8</v>
      </c>
      <c r="O316" s="115">
        <v>177</v>
      </c>
      <c r="P316" s="96">
        <v>31</v>
      </c>
      <c r="Q316" s="96">
        <v>17</v>
      </c>
      <c r="R316" s="114">
        <v>11</v>
      </c>
      <c r="S316" s="115">
        <v>62</v>
      </c>
      <c r="T316" s="96">
        <v>107</v>
      </c>
      <c r="U316" s="96">
        <v>45</v>
      </c>
      <c r="V316" s="96">
        <v>11</v>
      </c>
      <c r="W316" s="114">
        <v>11</v>
      </c>
      <c r="X316" s="115">
        <v>45</v>
      </c>
      <c r="Y316" s="96">
        <v>59</v>
      </c>
      <c r="Z316" s="96">
        <v>80</v>
      </c>
      <c r="AA316" s="96">
        <v>12</v>
      </c>
      <c r="AB316" s="96">
        <v>15</v>
      </c>
      <c r="AC316" s="114" t="s">
        <v>0</v>
      </c>
      <c r="AD316" s="115" t="s">
        <v>0</v>
      </c>
      <c r="AE316" s="96" t="s">
        <v>0</v>
      </c>
      <c r="AF316" s="96" t="s">
        <v>0</v>
      </c>
      <c r="AG316" s="96" t="s">
        <v>0</v>
      </c>
      <c r="AH316" s="96" t="s">
        <v>0</v>
      </c>
      <c r="AI316" s="96">
        <v>19</v>
      </c>
      <c r="AJ316" s="75"/>
      <c r="AK316" s="75"/>
      <c r="AL316" s="75"/>
      <c r="AM316" s="75"/>
      <c r="AN316" s="75"/>
    </row>
    <row r="317" spans="1:40" x14ac:dyDescent="0.2">
      <c r="A317" s="82" t="str">
        <f t="shared" si="135"/>
        <v>111AA142094</v>
      </c>
      <c r="B317" s="82" t="str">
        <f t="shared" si="136"/>
        <v>NE</v>
      </c>
      <c r="C317" s="82" t="str">
        <f t="shared" si="137"/>
        <v>NEAS</v>
      </c>
      <c r="D317" s="90">
        <v>42094</v>
      </c>
      <c r="E317" s="97" t="s">
        <v>10</v>
      </c>
      <c r="F317" s="97" t="str">
        <f t="shared" ca="1" si="138"/>
        <v>North East</v>
      </c>
      <c r="G317" s="98" t="s">
        <v>0</v>
      </c>
      <c r="H317" s="116">
        <v>323</v>
      </c>
      <c r="I317" s="98">
        <v>194</v>
      </c>
      <c r="J317" s="98">
        <v>86</v>
      </c>
      <c r="K317" s="98">
        <v>16</v>
      </c>
      <c r="L317" s="98" t="s">
        <v>0</v>
      </c>
      <c r="M317" s="98" t="s">
        <v>0</v>
      </c>
      <c r="N317" s="116">
        <v>1</v>
      </c>
      <c r="O317" s="117">
        <v>275</v>
      </c>
      <c r="P317" s="98">
        <v>34</v>
      </c>
      <c r="Q317" s="98">
        <v>10</v>
      </c>
      <c r="R317" s="116">
        <v>0</v>
      </c>
      <c r="S317" s="117">
        <v>122</v>
      </c>
      <c r="T317" s="98">
        <v>77</v>
      </c>
      <c r="U317" s="98">
        <v>45</v>
      </c>
      <c r="V317" s="98">
        <v>7</v>
      </c>
      <c r="W317" s="116">
        <v>7</v>
      </c>
      <c r="X317" s="117">
        <v>43</v>
      </c>
      <c r="Y317" s="98">
        <v>96</v>
      </c>
      <c r="Z317" s="98">
        <v>151</v>
      </c>
      <c r="AA317" s="98">
        <v>13</v>
      </c>
      <c r="AB317" s="98">
        <v>23</v>
      </c>
      <c r="AC317" s="116" t="s">
        <v>0</v>
      </c>
      <c r="AD317" s="117" t="s">
        <v>0</v>
      </c>
      <c r="AE317" s="98" t="s">
        <v>0</v>
      </c>
      <c r="AF317" s="98" t="s">
        <v>0</v>
      </c>
      <c r="AG317" s="98" t="s">
        <v>0</v>
      </c>
      <c r="AH317" s="98" t="s">
        <v>0</v>
      </c>
      <c r="AI317" s="98">
        <v>26</v>
      </c>
      <c r="AJ317" s="75"/>
      <c r="AK317" s="75"/>
      <c r="AL317" s="75"/>
      <c r="AM317" s="75"/>
      <c r="AN317" s="75"/>
    </row>
    <row r="318" spans="1:40" x14ac:dyDescent="0.2">
      <c r="A318" s="81" t="str">
        <f t="shared" si="135"/>
        <v>111AF542094</v>
      </c>
      <c r="B318" s="81" t="str">
        <f t="shared" si="136"/>
        <v>NW</v>
      </c>
      <c r="C318" s="81" t="str">
        <f t="shared" si="137"/>
        <v>NWAS</v>
      </c>
      <c r="D318" s="70">
        <v>42094</v>
      </c>
      <c r="E318" s="95" t="s">
        <v>329</v>
      </c>
      <c r="F318" s="95" t="str">
        <f t="shared" ca="1" si="138"/>
        <v>North West excluding Blackpool</v>
      </c>
      <c r="G318" s="96" t="s">
        <v>0</v>
      </c>
      <c r="H318" s="114">
        <v>1392</v>
      </c>
      <c r="I318" s="134">
        <v>1061</v>
      </c>
      <c r="J318" s="96">
        <v>214</v>
      </c>
      <c r="K318" s="96">
        <v>45</v>
      </c>
      <c r="L318" s="96" t="s">
        <v>0</v>
      </c>
      <c r="M318" s="96" t="s">
        <v>0</v>
      </c>
      <c r="N318" s="114">
        <v>15</v>
      </c>
      <c r="O318" s="115">
        <v>1183</v>
      </c>
      <c r="P318" s="96">
        <v>86</v>
      </c>
      <c r="Q318" s="96">
        <v>81</v>
      </c>
      <c r="R318" s="114">
        <v>42</v>
      </c>
      <c r="S318" s="115">
        <v>407</v>
      </c>
      <c r="T318" s="96">
        <v>740</v>
      </c>
      <c r="U318" s="96">
        <v>154</v>
      </c>
      <c r="V318" s="96">
        <v>54</v>
      </c>
      <c r="W318" s="114">
        <v>37</v>
      </c>
      <c r="X318" s="115">
        <v>170</v>
      </c>
      <c r="Y318" s="96">
        <v>401</v>
      </c>
      <c r="Z318" s="96">
        <v>371</v>
      </c>
      <c r="AA318" s="96">
        <v>41</v>
      </c>
      <c r="AB318" s="96">
        <v>128</v>
      </c>
      <c r="AC318" s="114" t="s">
        <v>0</v>
      </c>
      <c r="AD318" s="115" t="s">
        <v>0</v>
      </c>
      <c r="AE318" s="96" t="s">
        <v>0</v>
      </c>
      <c r="AF318" s="96" t="s">
        <v>0</v>
      </c>
      <c r="AG318" s="96" t="s">
        <v>0</v>
      </c>
      <c r="AH318" s="96" t="s">
        <v>0</v>
      </c>
      <c r="AI318" s="96">
        <v>57</v>
      </c>
      <c r="AJ318" s="75"/>
      <c r="AK318" s="75"/>
      <c r="AL318" s="75"/>
      <c r="AM318" s="75"/>
      <c r="AN318" s="75"/>
    </row>
    <row r="319" spans="1:40" x14ac:dyDescent="0.2">
      <c r="A319" s="81" t="str">
        <f t="shared" si="135"/>
        <v>111AF642094</v>
      </c>
      <c r="B319" s="81" t="str">
        <f t="shared" si="136"/>
        <v>NW</v>
      </c>
      <c r="C319" s="81" t="str">
        <f t="shared" si="137"/>
        <v>FCMS</v>
      </c>
      <c r="D319" s="70">
        <v>42094</v>
      </c>
      <c r="E319" s="95" t="s">
        <v>330</v>
      </c>
      <c r="F319" s="95" t="str">
        <f t="shared" ca="1" si="138"/>
        <v>Blackpool</v>
      </c>
      <c r="G319" s="96" t="s">
        <v>0</v>
      </c>
      <c r="H319" s="114">
        <v>91</v>
      </c>
      <c r="I319" s="134">
        <v>77</v>
      </c>
      <c r="J319" s="96">
        <v>10</v>
      </c>
      <c r="K319" s="96">
        <v>2</v>
      </c>
      <c r="L319" s="96" t="s">
        <v>0</v>
      </c>
      <c r="M319" s="96" t="s">
        <v>0</v>
      </c>
      <c r="N319" s="114">
        <v>2</v>
      </c>
      <c r="O319" s="115">
        <v>86</v>
      </c>
      <c r="P319" s="96">
        <v>2</v>
      </c>
      <c r="Q319" s="96">
        <v>0</v>
      </c>
      <c r="R319" s="114">
        <v>3</v>
      </c>
      <c r="S319" s="115">
        <v>26</v>
      </c>
      <c r="T319" s="96">
        <v>54</v>
      </c>
      <c r="U319" s="96">
        <v>9</v>
      </c>
      <c r="V319" s="96">
        <v>0</v>
      </c>
      <c r="W319" s="114">
        <v>2</v>
      </c>
      <c r="X319" s="115">
        <v>7</v>
      </c>
      <c r="Y319" s="96">
        <v>16</v>
      </c>
      <c r="Z319" s="96">
        <v>38</v>
      </c>
      <c r="AA319" s="96">
        <v>16</v>
      </c>
      <c r="AB319" s="96">
        <v>14</v>
      </c>
      <c r="AC319" s="114" t="s">
        <v>0</v>
      </c>
      <c r="AD319" s="115" t="s">
        <v>0</v>
      </c>
      <c r="AE319" s="96" t="s">
        <v>0</v>
      </c>
      <c r="AF319" s="96" t="s">
        <v>0</v>
      </c>
      <c r="AG319" s="96" t="s">
        <v>0</v>
      </c>
      <c r="AH319" s="96" t="s">
        <v>0</v>
      </c>
      <c r="AI319" s="96">
        <v>0</v>
      </c>
      <c r="AJ319" s="75"/>
      <c r="AK319" s="75"/>
      <c r="AL319" s="75"/>
      <c r="AM319" s="75"/>
      <c r="AN319" s="75"/>
    </row>
    <row r="320" spans="1:40" x14ac:dyDescent="0.2">
      <c r="A320" s="81" t="str">
        <f t="shared" si="135"/>
        <v>111AD942094</v>
      </c>
      <c r="B320" s="81" t="str">
        <f t="shared" si="136"/>
        <v>NE</v>
      </c>
      <c r="C320" s="81" t="str">
        <f t="shared" si="137"/>
        <v>YAS</v>
      </c>
      <c r="D320" s="70">
        <v>42094</v>
      </c>
      <c r="E320" s="95" t="s">
        <v>122</v>
      </c>
      <c r="F320" s="95" t="str">
        <f t="shared" ca="1" si="138"/>
        <v>Yorkshire and Humber</v>
      </c>
      <c r="G320" s="96" t="s">
        <v>0</v>
      </c>
      <c r="H320" s="114">
        <v>844</v>
      </c>
      <c r="I320" s="134">
        <v>545</v>
      </c>
      <c r="J320" s="96">
        <v>207</v>
      </c>
      <c r="K320" s="96">
        <v>33</v>
      </c>
      <c r="L320" s="96" t="s">
        <v>0</v>
      </c>
      <c r="M320" s="96" t="s">
        <v>0</v>
      </c>
      <c r="N320" s="114">
        <v>10</v>
      </c>
      <c r="O320" s="115">
        <v>780</v>
      </c>
      <c r="P320" s="96">
        <v>0</v>
      </c>
      <c r="Q320" s="96">
        <v>50</v>
      </c>
      <c r="R320" s="114">
        <v>0</v>
      </c>
      <c r="S320" s="115">
        <v>0</v>
      </c>
      <c r="T320" s="96">
        <v>0</v>
      </c>
      <c r="U320" s="96">
        <v>0</v>
      </c>
      <c r="V320" s="96">
        <v>0</v>
      </c>
      <c r="W320" s="114">
        <v>0</v>
      </c>
      <c r="X320" s="115">
        <v>0</v>
      </c>
      <c r="Y320" s="96">
        <v>0</v>
      </c>
      <c r="Z320" s="96">
        <v>0</v>
      </c>
      <c r="AA320" s="96">
        <v>0</v>
      </c>
      <c r="AB320" s="96">
        <v>0</v>
      </c>
      <c r="AC320" s="114" t="s">
        <v>0</v>
      </c>
      <c r="AD320" s="115" t="s">
        <v>0</v>
      </c>
      <c r="AE320" s="96" t="s">
        <v>0</v>
      </c>
      <c r="AF320" s="96" t="s">
        <v>0</v>
      </c>
      <c r="AG320" s="96" t="s">
        <v>0</v>
      </c>
      <c r="AH320" s="96" t="s">
        <v>0</v>
      </c>
      <c r="AI320" s="96">
        <v>49</v>
      </c>
      <c r="AJ320" s="75"/>
      <c r="AK320" s="75"/>
      <c r="AL320" s="75"/>
      <c r="AM320" s="75"/>
      <c r="AN320" s="75"/>
    </row>
    <row r="321" spans="1:40" x14ac:dyDescent="0.2">
      <c r="A321" s="81" t="str">
        <f t="shared" si="135"/>
        <v>111AA642094</v>
      </c>
      <c r="B321" s="81" t="str">
        <f t="shared" si="136"/>
        <v>SE</v>
      </c>
      <c r="C321" s="81" t="str">
        <f t="shared" si="137"/>
        <v>IOW</v>
      </c>
      <c r="D321" s="70">
        <v>42094</v>
      </c>
      <c r="E321" s="95" t="s">
        <v>32</v>
      </c>
      <c r="F321" s="95" t="str">
        <f t="shared" ca="1" si="138"/>
        <v>Isle of Wight</v>
      </c>
      <c r="G321" s="96" t="s">
        <v>0</v>
      </c>
      <c r="H321" s="114">
        <v>93</v>
      </c>
      <c r="I321" s="134">
        <v>79</v>
      </c>
      <c r="J321" s="96">
        <v>7</v>
      </c>
      <c r="K321" s="96">
        <v>4</v>
      </c>
      <c r="L321" s="96" t="s">
        <v>0</v>
      </c>
      <c r="M321" s="96" t="s">
        <v>0</v>
      </c>
      <c r="N321" s="114">
        <v>2</v>
      </c>
      <c r="O321" s="115">
        <v>84</v>
      </c>
      <c r="P321" s="96">
        <v>2</v>
      </c>
      <c r="Q321" s="96">
        <v>2</v>
      </c>
      <c r="R321" s="114">
        <v>5</v>
      </c>
      <c r="S321" s="115">
        <v>31</v>
      </c>
      <c r="T321" s="96">
        <v>39</v>
      </c>
      <c r="U321" s="96">
        <v>12</v>
      </c>
      <c r="V321" s="96">
        <v>2</v>
      </c>
      <c r="W321" s="114">
        <v>9</v>
      </c>
      <c r="X321" s="115">
        <v>26</v>
      </c>
      <c r="Y321" s="96">
        <v>19</v>
      </c>
      <c r="Z321" s="96">
        <v>37</v>
      </c>
      <c r="AA321" s="96">
        <v>3</v>
      </c>
      <c r="AB321" s="96">
        <v>5</v>
      </c>
      <c r="AC321" s="114" t="s">
        <v>0</v>
      </c>
      <c r="AD321" s="115" t="s">
        <v>0</v>
      </c>
      <c r="AE321" s="96" t="s">
        <v>0</v>
      </c>
      <c r="AF321" s="96" t="s">
        <v>0</v>
      </c>
      <c r="AG321" s="96" t="s">
        <v>0</v>
      </c>
      <c r="AH321" s="96" t="s">
        <v>0</v>
      </c>
      <c r="AI321" s="96">
        <v>1</v>
      </c>
      <c r="AJ321" s="75"/>
      <c r="AK321" s="75"/>
      <c r="AL321" s="75"/>
      <c r="AM321" s="75"/>
      <c r="AN321" s="75"/>
    </row>
    <row r="322" spans="1:40" x14ac:dyDescent="0.2">
      <c r="A322" s="81" t="str">
        <f t="shared" si="135"/>
        <v>111AF342094</v>
      </c>
      <c r="B322" s="81" t="str">
        <f t="shared" si="136"/>
        <v>E</v>
      </c>
      <c r="C322" s="81" t="str">
        <f t="shared" si="137"/>
        <v>SCAS</v>
      </c>
      <c r="D322" s="70">
        <v>42094</v>
      </c>
      <c r="E322" s="95" t="s">
        <v>331</v>
      </c>
      <c r="F322" s="95" t="str">
        <f t="shared" ca="1" si="138"/>
        <v>Bedfordshire</v>
      </c>
      <c r="G322" s="96" t="s">
        <v>0</v>
      </c>
      <c r="H322" s="114">
        <v>94</v>
      </c>
      <c r="I322" s="134">
        <v>71</v>
      </c>
      <c r="J322" s="96">
        <v>20</v>
      </c>
      <c r="K322" s="96">
        <v>1</v>
      </c>
      <c r="L322" s="96" t="s">
        <v>0</v>
      </c>
      <c r="M322" s="96" t="s">
        <v>0</v>
      </c>
      <c r="N322" s="114">
        <v>0</v>
      </c>
      <c r="O322" s="115">
        <v>68</v>
      </c>
      <c r="P322" s="96">
        <v>11</v>
      </c>
      <c r="Q322" s="96">
        <v>1</v>
      </c>
      <c r="R322" s="114">
        <v>0</v>
      </c>
      <c r="S322" s="115">
        <v>34</v>
      </c>
      <c r="T322" s="96">
        <v>37</v>
      </c>
      <c r="U322" s="96">
        <v>14</v>
      </c>
      <c r="V322" s="96">
        <v>3</v>
      </c>
      <c r="W322" s="114">
        <v>3</v>
      </c>
      <c r="X322" s="115">
        <v>8</v>
      </c>
      <c r="Y322" s="96">
        <v>18</v>
      </c>
      <c r="Z322" s="96">
        <v>33</v>
      </c>
      <c r="AA322" s="96">
        <v>8</v>
      </c>
      <c r="AB322" s="96">
        <v>2</v>
      </c>
      <c r="AC322" s="114" t="s">
        <v>0</v>
      </c>
      <c r="AD322" s="115" t="s">
        <v>0</v>
      </c>
      <c r="AE322" s="96" t="s">
        <v>0</v>
      </c>
      <c r="AF322" s="96" t="s">
        <v>0</v>
      </c>
      <c r="AG322" s="96" t="s">
        <v>0</v>
      </c>
      <c r="AH322" s="96" t="s">
        <v>0</v>
      </c>
      <c r="AI322" s="96">
        <v>2</v>
      </c>
      <c r="AJ322" s="75"/>
      <c r="AK322" s="75"/>
      <c r="AL322" s="75"/>
      <c r="AM322" s="75"/>
      <c r="AN322" s="75"/>
    </row>
    <row r="323" spans="1:40" x14ac:dyDescent="0.2">
      <c r="A323" s="81" t="str">
        <f t="shared" si="135"/>
        <v>111AB442094</v>
      </c>
      <c r="B323" s="81" t="str">
        <f t="shared" si="136"/>
        <v>SE</v>
      </c>
      <c r="C323" s="81" t="str">
        <f t="shared" si="137"/>
        <v>SCAS</v>
      </c>
      <c r="D323" s="70">
        <v>42094</v>
      </c>
      <c r="E323" s="95" t="s">
        <v>52</v>
      </c>
      <c r="F323" s="95" t="str">
        <f t="shared" ca="1" si="138"/>
        <v>Oxfordshire</v>
      </c>
      <c r="G323" s="96" t="s">
        <v>0</v>
      </c>
      <c r="H323" s="114">
        <v>139</v>
      </c>
      <c r="I323" s="134">
        <v>113</v>
      </c>
      <c r="J323" s="96">
        <v>0</v>
      </c>
      <c r="K323" s="96">
        <v>12</v>
      </c>
      <c r="L323" s="96" t="s">
        <v>0</v>
      </c>
      <c r="M323" s="96" t="s">
        <v>0</v>
      </c>
      <c r="N323" s="114">
        <v>4</v>
      </c>
      <c r="O323" s="115">
        <v>119</v>
      </c>
      <c r="P323" s="96">
        <v>11</v>
      </c>
      <c r="Q323" s="96">
        <v>3</v>
      </c>
      <c r="R323" s="114">
        <v>2</v>
      </c>
      <c r="S323" s="115">
        <v>39</v>
      </c>
      <c r="T323" s="96">
        <v>52</v>
      </c>
      <c r="U323" s="96">
        <v>18</v>
      </c>
      <c r="V323" s="96">
        <v>17</v>
      </c>
      <c r="W323" s="114">
        <v>3</v>
      </c>
      <c r="X323" s="115">
        <v>18</v>
      </c>
      <c r="Y323" s="96">
        <v>24</v>
      </c>
      <c r="Z323" s="96">
        <v>76</v>
      </c>
      <c r="AA323" s="96">
        <v>17</v>
      </c>
      <c r="AB323" s="96">
        <v>2</v>
      </c>
      <c r="AC323" s="114" t="s">
        <v>0</v>
      </c>
      <c r="AD323" s="115" t="s">
        <v>0</v>
      </c>
      <c r="AE323" s="96" t="s">
        <v>0</v>
      </c>
      <c r="AF323" s="96" t="s">
        <v>0</v>
      </c>
      <c r="AG323" s="96" t="s">
        <v>0</v>
      </c>
      <c r="AH323" s="96" t="s">
        <v>0</v>
      </c>
      <c r="AI323" s="96">
        <v>10</v>
      </c>
      <c r="AJ323" s="75"/>
      <c r="AK323" s="75"/>
      <c r="AL323" s="75"/>
      <c r="AM323" s="75"/>
      <c r="AN323" s="75"/>
    </row>
    <row r="324" spans="1:40" x14ac:dyDescent="0.2">
      <c r="A324" s="81" t="str">
        <f t="shared" si="135"/>
        <v>111AE142094</v>
      </c>
      <c r="B324" s="81" t="str">
        <f t="shared" si="136"/>
        <v>SE</v>
      </c>
      <c r="C324" s="81" t="str">
        <f t="shared" si="137"/>
        <v>SCAS</v>
      </c>
      <c r="D324" s="70">
        <v>42094</v>
      </c>
      <c r="E324" s="95" t="s">
        <v>161</v>
      </c>
      <c r="F324" s="95" t="str">
        <f t="shared" ca="1" si="138"/>
        <v>Mainland SHIP</v>
      </c>
      <c r="G324" s="96" t="s">
        <v>0</v>
      </c>
      <c r="H324" s="114">
        <v>204</v>
      </c>
      <c r="I324" s="134">
        <v>138</v>
      </c>
      <c r="J324" s="96">
        <v>42</v>
      </c>
      <c r="K324" s="96">
        <v>9</v>
      </c>
      <c r="L324" s="96" t="s">
        <v>0</v>
      </c>
      <c r="M324" s="96" t="s">
        <v>0</v>
      </c>
      <c r="N324" s="114">
        <v>0</v>
      </c>
      <c r="O324" s="115">
        <v>155</v>
      </c>
      <c r="P324" s="96">
        <v>34</v>
      </c>
      <c r="Q324" s="96">
        <v>9</v>
      </c>
      <c r="R324" s="114">
        <v>13</v>
      </c>
      <c r="S324" s="115">
        <v>100</v>
      </c>
      <c r="T324" s="96">
        <v>48</v>
      </c>
      <c r="U324" s="96">
        <v>33</v>
      </c>
      <c r="V324" s="96">
        <v>12</v>
      </c>
      <c r="W324" s="114">
        <v>10</v>
      </c>
      <c r="X324" s="115">
        <v>33</v>
      </c>
      <c r="Y324" s="96">
        <v>56</v>
      </c>
      <c r="Z324" s="96">
        <v>94</v>
      </c>
      <c r="AA324" s="96">
        <v>18</v>
      </c>
      <c r="AB324" s="96">
        <v>5</v>
      </c>
      <c r="AC324" s="114" t="s">
        <v>0</v>
      </c>
      <c r="AD324" s="115" t="s">
        <v>0</v>
      </c>
      <c r="AE324" s="96" t="s">
        <v>0</v>
      </c>
      <c r="AF324" s="96" t="s">
        <v>0</v>
      </c>
      <c r="AG324" s="96" t="s">
        <v>0</v>
      </c>
      <c r="AH324" s="96" t="s">
        <v>0</v>
      </c>
      <c r="AI324" s="96">
        <v>15</v>
      </c>
      <c r="AJ324" s="75"/>
      <c r="AK324" s="75"/>
      <c r="AL324" s="75"/>
      <c r="AM324" s="75"/>
      <c r="AN324" s="75"/>
    </row>
    <row r="325" spans="1:40" x14ac:dyDescent="0.2">
      <c r="A325" s="81" t="str">
        <f t="shared" si="135"/>
        <v>111AE242094</v>
      </c>
      <c r="B325" s="81" t="str">
        <f t="shared" si="136"/>
        <v>SE</v>
      </c>
      <c r="C325" s="81" t="str">
        <f t="shared" si="137"/>
        <v>SCAS</v>
      </c>
      <c r="D325" s="70">
        <v>42094</v>
      </c>
      <c r="E325" s="95" t="s">
        <v>166</v>
      </c>
      <c r="F325" s="95" t="str">
        <f t="shared" ca="1" si="138"/>
        <v>Buckinghamshire</v>
      </c>
      <c r="G325" s="96" t="s">
        <v>0</v>
      </c>
      <c r="H325" s="114">
        <v>225</v>
      </c>
      <c r="I325" s="134">
        <v>144</v>
      </c>
      <c r="J325" s="96">
        <v>48</v>
      </c>
      <c r="K325" s="96">
        <v>10</v>
      </c>
      <c r="L325" s="96" t="s">
        <v>0</v>
      </c>
      <c r="M325" s="96" t="s">
        <v>0</v>
      </c>
      <c r="N325" s="114">
        <v>0</v>
      </c>
      <c r="O325" s="115">
        <v>179</v>
      </c>
      <c r="P325" s="96">
        <v>32</v>
      </c>
      <c r="Q325" s="96">
        <v>13</v>
      </c>
      <c r="R325" s="114">
        <v>0</v>
      </c>
      <c r="S325" s="115">
        <v>108</v>
      </c>
      <c r="T325" s="96">
        <v>56</v>
      </c>
      <c r="U325" s="96">
        <v>45</v>
      </c>
      <c r="V325" s="96">
        <v>12</v>
      </c>
      <c r="W325" s="114">
        <v>8</v>
      </c>
      <c r="X325" s="115">
        <v>30</v>
      </c>
      <c r="Y325" s="96">
        <v>53</v>
      </c>
      <c r="Z325" s="96">
        <v>106</v>
      </c>
      <c r="AA325" s="96">
        <v>17</v>
      </c>
      <c r="AB325" s="96">
        <v>9</v>
      </c>
      <c r="AC325" s="114" t="s">
        <v>0</v>
      </c>
      <c r="AD325" s="115" t="s">
        <v>0</v>
      </c>
      <c r="AE325" s="96" t="s">
        <v>0</v>
      </c>
      <c r="AF325" s="96" t="s">
        <v>0</v>
      </c>
      <c r="AG325" s="96" t="s">
        <v>0</v>
      </c>
      <c r="AH325" s="96" t="s">
        <v>0</v>
      </c>
      <c r="AI325" s="96">
        <v>23</v>
      </c>
      <c r="AJ325" s="75"/>
      <c r="AK325" s="75"/>
      <c r="AL325" s="75"/>
      <c r="AM325" s="75"/>
      <c r="AN325" s="75"/>
    </row>
    <row r="326" spans="1:40" x14ac:dyDescent="0.2">
      <c r="A326" s="81" t="str">
        <f t="shared" si="135"/>
        <v>111AE342094</v>
      </c>
      <c r="B326" s="81" t="str">
        <f t="shared" si="136"/>
        <v>SE</v>
      </c>
      <c r="C326" s="81" t="str">
        <f t="shared" si="137"/>
        <v>SCAS</v>
      </c>
      <c r="D326" s="70">
        <v>42094</v>
      </c>
      <c r="E326" s="95" t="s">
        <v>168</v>
      </c>
      <c r="F326" s="95" t="str">
        <f t="shared" ca="1" si="138"/>
        <v>Berkshire</v>
      </c>
      <c r="G326" s="96" t="s">
        <v>0</v>
      </c>
      <c r="H326" s="114">
        <v>31</v>
      </c>
      <c r="I326" s="134">
        <v>19</v>
      </c>
      <c r="J326" s="96">
        <v>11</v>
      </c>
      <c r="K326" s="96">
        <v>1</v>
      </c>
      <c r="L326" s="96" t="s">
        <v>0</v>
      </c>
      <c r="M326" s="96" t="s">
        <v>0</v>
      </c>
      <c r="N326" s="114">
        <v>0</v>
      </c>
      <c r="O326" s="115">
        <v>25</v>
      </c>
      <c r="P326" s="96">
        <v>5</v>
      </c>
      <c r="Q326" s="96">
        <v>1</v>
      </c>
      <c r="R326" s="114">
        <v>0</v>
      </c>
      <c r="S326" s="115">
        <v>13</v>
      </c>
      <c r="T326" s="96">
        <v>11</v>
      </c>
      <c r="U326" s="96">
        <v>3</v>
      </c>
      <c r="V326" s="96">
        <v>1</v>
      </c>
      <c r="W326" s="114">
        <v>0</v>
      </c>
      <c r="X326" s="115">
        <v>7</v>
      </c>
      <c r="Y326" s="96">
        <v>10</v>
      </c>
      <c r="Z326" s="96">
        <v>10</v>
      </c>
      <c r="AA326" s="96">
        <v>2</v>
      </c>
      <c r="AB326" s="96">
        <v>3</v>
      </c>
      <c r="AC326" s="114" t="s">
        <v>0</v>
      </c>
      <c r="AD326" s="115" t="s">
        <v>0</v>
      </c>
      <c r="AE326" s="96" t="s">
        <v>0</v>
      </c>
      <c r="AF326" s="96" t="s">
        <v>0</v>
      </c>
      <c r="AG326" s="96" t="s">
        <v>0</v>
      </c>
      <c r="AH326" s="96" t="s">
        <v>0</v>
      </c>
      <c r="AI326" s="96">
        <v>0</v>
      </c>
      <c r="AJ326" s="75"/>
      <c r="AK326" s="75"/>
      <c r="AL326" s="75"/>
      <c r="AM326" s="75"/>
      <c r="AN326" s="75"/>
    </row>
    <row r="327" spans="1:40" x14ac:dyDescent="0.2">
      <c r="A327" s="81" t="str">
        <f t="shared" si="135"/>
        <v>111AE642094</v>
      </c>
      <c r="B327" s="81" t="str">
        <f t="shared" si="136"/>
        <v>SW</v>
      </c>
      <c r="C327" s="81" t="str">
        <f t="shared" si="137"/>
        <v>PPG</v>
      </c>
      <c r="D327" s="70">
        <v>42094</v>
      </c>
      <c r="E327" s="95" t="s">
        <v>175</v>
      </c>
      <c r="F327" s="95" t="str">
        <f t="shared" ca="1" si="138"/>
        <v>Bath and North East Somerset &amp; Wiltshire</v>
      </c>
      <c r="G327" s="96" t="s">
        <v>0</v>
      </c>
      <c r="H327" s="114">
        <v>446</v>
      </c>
      <c r="I327" s="134">
        <v>299</v>
      </c>
      <c r="J327" s="96">
        <v>91</v>
      </c>
      <c r="K327" s="96">
        <v>17</v>
      </c>
      <c r="L327" s="96" t="s">
        <v>0</v>
      </c>
      <c r="M327" s="96" t="s">
        <v>0</v>
      </c>
      <c r="N327" s="114">
        <v>15</v>
      </c>
      <c r="O327" s="115">
        <v>397</v>
      </c>
      <c r="P327" s="96">
        <v>16</v>
      </c>
      <c r="Q327" s="96">
        <v>12</v>
      </c>
      <c r="R327" s="114">
        <v>21</v>
      </c>
      <c r="S327" s="115">
        <v>82</v>
      </c>
      <c r="T327" s="96">
        <v>217</v>
      </c>
      <c r="U327" s="96">
        <v>56</v>
      </c>
      <c r="V327" s="96">
        <v>27</v>
      </c>
      <c r="W327" s="114">
        <v>64</v>
      </c>
      <c r="X327" s="115">
        <v>87</v>
      </c>
      <c r="Y327" s="96">
        <v>104</v>
      </c>
      <c r="Z327" s="96">
        <v>159</v>
      </c>
      <c r="AA327" s="96">
        <v>75</v>
      </c>
      <c r="AB327" s="96">
        <v>21</v>
      </c>
      <c r="AC327" s="114" t="s">
        <v>0</v>
      </c>
      <c r="AD327" s="115" t="s">
        <v>0</v>
      </c>
      <c r="AE327" s="96" t="s">
        <v>0</v>
      </c>
      <c r="AF327" s="96" t="s">
        <v>0</v>
      </c>
      <c r="AG327" s="96" t="s">
        <v>0</v>
      </c>
      <c r="AH327" s="96" t="s">
        <v>0</v>
      </c>
      <c r="AI327" s="96">
        <v>24</v>
      </c>
      <c r="AJ327" s="75"/>
      <c r="AK327" s="75"/>
      <c r="AL327" s="75"/>
      <c r="AM327" s="75"/>
      <c r="AN327" s="75"/>
    </row>
    <row r="328" spans="1:40" x14ac:dyDescent="0.2">
      <c r="A328" s="81" t="str">
        <f t="shared" si="135"/>
        <v>111AE742094</v>
      </c>
      <c r="B328" s="81" t="str">
        <f t="shared" si="136"/>
        <v>SW</v>
      </c>
      <c r="C328" s="81" t="str">
        <f t="shared" si="137"/>
        <v>PPG</v>
      </c>
      <c r="D328" s="70">
        <v>42094</v>
      </c>
      <c r="E328" s="95" t="s">
        <v>177</v>
      </c>
      <c r="F328" s="95" t="str">
        <f t="shared" ca="1" si="138"/>
        <v>Bristol, North Somerset &amp; South Gloucestershire</v>
      </c>
      <c r="G328" s="96" t="s">
        <v>0</v>
      </c>
      <c r="H328" s="114">
        <v>670</v>
      </c>
      <c r="I328" s="134">
        <v>433</v>
      </c>
      <c r="J328" s="96">
        <v>124</v>
      </c>
      <c r="K328" s="96">
        <v>34</v>
      </c>
      <c r="L328" s="96" t="s">
        <v>0</v>
      </c>
      <c r="M328" s="96" t="s">
        <v>0</v>
      </c>
      <c r="N328" s="114">
        <v>23</v>
      </c>
      <c r="O328" s="115">
        <v>569</v>
      </c>
      <c r="P328" s="96">
        <v>39</v>
      </c>
      <c r="Q328" s="96">
        <v>32</v>
      </c>
      <c r="R328" s="114">
        <v>30</v>
      </c>
      <c r="S328" s="115">
        <v>118</v>
      </c>
      <c r="T328" s="96">
        <v>294</v>
      </c>
      <c r="U328" s="96">
        <v>93</v>
      </c>
      <c r="V328" s="96">
        <v>40</v>
      </c>
      <c r="W328" s="114">
        <v>125</v>
      </c>
      <c r="X328" s="115">
        <v>98</v>
      </c>
      <c r="Y328" s="96">
        <v>123</v>
      </c>
      <c r="Z328" s="96">
        <v>225</v>
      </c>
      <c r="AA328" s="96">
        <v>120</v>
      </c>
      <c r="AB328" s="96">
        <v>104</v>
      </c>
      <c r="AC328" s="114" t="s">
        <v>0</v>
      </c>
      <c r="AD328" s="115" t="s">
        <v>0</v>
      </c>
      <c r="AE328" s="96" t="s">
        <v>0</v>
      </c>
      <c r="AF328" s="96" t="s">
        <v>0</v>
      </c>
      <c r="AG328" s="96" t="s">
        <v>0</v>
      </c>
      <c r="AH328" s="96" t="s">
        <v>0</v>
      </c>
      <c r="AI328" s="96">
        <v>56</v>
      </c>
      <c r="AJ328" s="75"/>
      <c r="AK328" s="75"/>
      <c r="AL328" s="75"/>
      <c r="AM328" s="75"/>
      <c r="AN328" s="75"/>
    </row>
    <row r="329" spans="1:40" x14ac:dyDescent="0.2">
      <c r="A329" s="81" t="str">
        <f t="shared" si="135"/>
        <v>111AE842094</v>
      </c>
      <c r="B329" s="81" t="str">
        <f t="shared" si="136"/>
        <v>SW</v>
      </c>
      <c r="C329" s="81" t="str">
        <f t="shared" si="137"/>
        <v>PPG</v>
      </c>
      <c r="D329" s="70">
        <v>42094</v>
      </c>
      <c r="E329" s="95" t="s">
        <v>179</v>
      </c>
      <c r="F329" s="95" t="str">
        <f t="shared" ca="1" si="138"/>
        <v>Gloucestershire &amp; Swindon</v>
      </c>
      <c r="G329" s="96" t="s">
        <v>0</v>
      </c>
      <c r="H329" s="114">
        <v>609</v>
      </c>
      <c r="I329" s="134">
        <v>406</v>
      </c>
      <c r="J329" s="96">
        <v>119</v>
      </c>
      <c r="K329" s="96">
        <v>30</v>
      </c>
      <c r="L329" s="96" t="s">
        <v>0</v>
      </c>
      <c r="M329" s="96" t="s">
        <v>0</v>
      </c>
      <c r="N329" s="114">
        <v>16</v>
      </c>
      <c r="O329" s="115">
        <v>544</v>
      </c>
      <c r="P329" s="96">
        <v>21</v>
      </c>
      <c r="Q329" s="96">
        <v>20</v>
      </c>
      <c r="R329" s="114">
        <v>24</v>
      </c>
      <c r="S329" s="115">
        <v>126</v>
      </c>
      <c r="T329" s="96">
        <v>256</v>
      </c>
      <c r="U329" s="96">
        <v>74</v>
      </c>
      <c r="V329" s="96">
        <v>41</v>
      </c>
      <c r="W329" s="114">
        <v>112</v>
      </c>
      <c r="X329" s="115">
        <v>92</v>
      </c>
      <c r="Y329" s="96">
        <v>153</v>
      </c>
      <c r="Z329" s="96">
        <v>198</v>
      </c>
      <c r="AA329" s="96">
        <v>112</v>
      </c>
      <c r="AB329" s="96">
        <v>54</v>
      </c>
      <c r="AC329" s="114" t="s">
        <v>0</v>
      </c>
      <c r="AD329" s="115" t="s">
        <v>0</v>
      </c>
      <c r="AE329" s="96" t="s">
        <v>0</v>
      </c>
      <c r="AF329" s="96" t="s">
        <v>0</v>
      </c>
      <c r="AG329" s="96" t="s">
        <v>0</v>
      </c>
      <c r="AH329" s="96" t="s">
        <v>0</v>
      </c>
      <c r="AI329" s="96">
        <v>38</v>
      </c>
      <c r="AJ329" s="75"/>
      <c r="AK329" s="75"/>
      <c r="AL329" s="75"/>
      <c r="AM329" s="75"/>
      <c r="AN329" s="75"/>
    </row>
    <row r="330" spans="1:40" x14ac:dyDescent="0.2">
      <c r="A330" s="81" t="str">
        <f t="shared" si="135"/>
        <v>111AE942094</v>
      </c>
      <c r="B330" s="81" t="str">
        <f t="shared" si="136"/>
        <v>SW</v>
      </c>
      <c r="C330" s="81" t="str">
        <f t="shared" si="137"/>
        <v>Vocare</v>
      </c>
      <c r="D330" s="70">
        <v>42094</v>
      </c>
      <c r="E330" s="95" t="s">
        <v>187</v>
      </c>
      <c r="F330" s="95" t="str">
        <f t="shared" ca="1" si="138"/>
        <v>Somerset</v>
      </c>
      <c r="G330" s="96" t="s">
        <v>0</v>
      </c>
      <c r="H330" s="114">
        <v>41</v>
      </c>
      <c r="I330" s="134">
        <v>26</v>
      </c>
      <c r="J330" s="96">
        <v>7</v>
      </c>
      <c r="K330" s="96">
        <v>4</v>
      </c>
      <c r="L330" s="96" t="s">
        <v>0</v>
      </c>
      <c r="M330" s="96" t="s">
        <v>0</v>
      </c>
      <c r="N330" s="114">
        <v>2</v>
      </c>
      <c r="O330" s="115">
        <v>33</v>
      </c>
      <c r="P330" s="96">
        <v>4</v>
      </c>
      <c r="Q330" s="96">
        <v>0</v>
      </c>
      <c r="R330" s="114">
        <v>4</v>
      </c>
      <c r="S330" s="115">
        <v>10</v>
      </c>
      <c r="T330" s="96">
        <v>18</v>
      </c>
      <c r="U330" s="96">
        <v>4</v>
      </c>
      <c r="V330" s="96">
        <v>4</v>
      </c>
      <c r="W330" s="114">
        <v>5</v>
      </c>
      <c r="X330" s="115">
        <v>4</v>
      </c>
      <c r="Y330" s="96">
        <v>10</v>
      </c>
      <c r="Z330" s="96">
        <v>14</v>
      </c>
      <c r="AA330" s="96">
        <v>5</v>
      </c>
      <c r="AB330" s="96">
        <v>5</v>
      </c>
      <c r="AC330" s="114" t="s">
        <v>0</v>
      </c>
      <c r="AD330" s="115" t="s">
        <v>0</v>
      </c>
      <c r="AE330" s="96" t="s">
        <v>0</v>
      </c>
      <c r="AF330" s="96" t="s">
        <v>0</v>
      </c>
      <c r="AG330" s="96" t="s">
        <v>0</v>
      </c>
      <c r="AH330" s="96" t="s">
        <v>0</v>
      </c>
      <c r="AI330" s="96">
        <v>2</v>
      </c>
      <c r="AJ330" s="75"/>
      <c r="AK330" s="75"/>
      <c r="AL330" s="75"/>
      <c r="AM330" s="75"/>
      <c r="AN330" s="75"/>
    </row>
    <row r="331" spans="1:40" x14ac:dyDescent="0.2">
      <c r="A331" s="81" t="str">
        <f t="shared" si="135"/>
        <v>111AE542094</v>
      </c>
      <c r="B331" s="81" t="str">
        <f t="shared" si="136"/>
        <v>SW</v>
      </c>
      <c r="C331" s="81" t="str">
        <f t="shared" si="137"/>
        <v>SWAS</v>
      </c>
      <c r="D331" s="70">
        <v>42094</v>
      </c>
      <c r="E331" s="95" t="s">
        <v>173</v>
      </c>
      <c r="F331" s="95" t="str">
        <f t="shared" ca="1" si="138"/>
        <v>Dorset</v>
      </c>
      <c r="G331" s="96" t="s">
        <v>0</v>
      </c>
      <c r="H331" s="114">
        <v>50</v>
      </c>
      <c r="I331" s="134">
        <v>37</v>
      </c>
      <c r="J331" s="96">
        <v>2</v>
      </c>
      <c r="K331" s="96">
        <v>2</v>
      </c>
      <c r="L331" s="96" t="s">
        <v>0</v>
      </c>
      <c r="M331" s="96" t="s">
        <v>0</v>
      </c>
      <c r="N331" s="114">
        <v>0</v>
      </c>
      <c r="O331" s="115">
        <v>43</v>
      </c>
      <c r="P331" s="96">
        <v>2</v>
      </c>
      <c r="Q331" s="96">
        <v>2</v>
      </c>
      <c r="R331" s="114">
        <v>3</v>
      </c>
      <c r="S331" s="115">
        <v>9</v>
      </c>
      <c r="T331" s="96">
        <v>27</v>
      </c>
      <c r="U331" s="96">
        <v>4</v>
      </c>
      <c r="V331" s="96">
        <v>1</v>
      </c>
      <c r="W331" s="114">
        <v>2</v>
      </c>
      <c r="X331" s="115">
        <v>13</v>
      </c>
      <c r="Y331" s="96">
        <v>7</v>
      </c>
      <c r="Z331" s="96">
        <v>15</v>
      </c>
      <c r="AA331" s="96">
        <v>4</v>
      </c>
      <c r="AB331" s="96">
        <v>3</v>
      </c>
      <c r="AC331" s="114" t="s">
        <v>0</v>
      </c>
      <c r="AD331" s="115" t="s">
        <v>0</v>
      </c>
      <c r="AE331" s="96" t="s">
        <v>0</v>
      </c>
      <c r="AF331" s="96" t="s">
        <v>0</v>
      </c>
      <c r="AG331" s="96" t="s">
        <v>0</v>
      </c>
      <c r="AH331" s="96" t="s">
        <v>0</v>
      </c>
      <c r="AI331" s="96">
        <v>6</v>
      </c>
      <c r="AJ331" s="75"/>
      <c r="AK331" s="75"/>
      <c r="AL331" s="75"/>
      <c r="AM331" s="75"/>
      <c r="AN331" s="75"/>
    </row>
    <row r="332" spans="1:40" x14ac:dyDescent="0.2">
      <c r="A332" s="81" t="str">
        <f t="shared" si="135"/>
        <v>111AF242094</v>
      </c>
      <c r="B332" s="81" t="str">
        <f t="shared" si="136"/>
        <v>SW</v>
      </c>
      <c r="C332" s="81" t="str">
        <f t="shared" si="137"/>
        <v>Devon Doctors</v>
      </c>
      <c r="D332" s="70">
        <v>42094</v>
      </c>
      <c r="E332" s="95" t="s">
        <v>194</v>
      </c>
      <c r="F332" s="95" t="str">
        <f t="shared" ca="1" si="138"/>
        <v>Devon</v>
      </c>
      <c r="G332" s="96" t="s">
        <v>0</v>
      </c>
      <c r="H332" s="114">
        <v>92</v>
      </c>
      <c r="I332" s="134">
        <v>62</v>
      </c>
      <c r="J332" s="96">
        <v>18</v>
      </c>
      <c r="K332" s="96">
        <v>3</v>
      </c>
      <c r="L332" s="96" t="s">
        <v>0</v>
      </c>
      <c r="M332" s="96" t="s">
        <v>0</v>
      </c>
      <c r="N332" s="114">
        <v>1</v>
      </c>
      <c r="O332" s="115">
        <v>51</v>
      </c>
      <c r="P332" s="96">
        <v>10</v>
      </c>
      <c r="Q332" s="96">
        <v>6</v>
      </c>
      <c r="R332" s="114">
        <v>2</v>
      </c>
      <c r="S332" s="115">
        <v>24</v>
      </c>
      <c r="T332" s="96">
        <v>48</v>
      </c>
      <c r="U332" s="96">
        <v>10</v>
      </c>
      <c r="V332" s="96">
        <v>5</v>
      </c>
      <c r="W332" s="114">
        <v>2</v>
      </c>
      <c r="X332" s="115">
        <v>18</v>
      </c>
      <c r="Y332" s="96">
        <v>24</v>
      </c>
      <c r="Z332" s="96">
        <v>45</v>
      </c>
      <c r="AA332" s="96">
        <v>11</v>
      </c>
      <c r="AB332" s="96">
        <v>6</v>
      </c>
      <c r="AC332" s="114" t="s">
        <v>0</v>
      </c>
      <c r="AD332" s="115" t="s">
        <v>0</v>
      </c>
      <c r="AE332" s="96" t="s">
        <v>0</v>
      </c>
      <c r="AF332" s="96" t="s">
        <v>0</v>
      </c>
      <c r="AG332" s="96" t="s">
        <v>0</v>
      </c>
      <c r="AH332" s="96" t="s">
        <v>0</v>
      </c>
      <c r="AI332" s="96">
        <v>8</v>
      </c>
      <c r="AJ332" s="75"/>
      <c r="AK332" s="75"/>
      <c r="AL332" s="75"/>
      <c r="AM332" s="75"/>
      <c r="AN332" s="75"/>
    </row>
    <row r="333" spans="1:40" x14ac:dyDescent="0.2">
      <c r="A333" s="81" t="str">
        <f t="shared" si="135"/>
        <v>111AE442094</v>
      </c>
      <c r="B333" s="81" t="str">
        <f t="shared" si="136"/>
        <v>SE</v>
      </c>
      <c r="C333" s="81" t="str">
        <f t="shared" si="137"/>
        <v>SECAmb</v>
      </c>
      <c r="D333" s="70">
        <v>42094</v>
      </c>
      <c r="E333" s="95" t="s">
        <v>328</v>
      </c>
      <c r="F333" s="95" t="str">
        <f t="shared" ca="1" si="138"/>
        <v>South East Coast</v>
      </c>
      <c r="G333" s="96" t="s">
        <v>0</v>
      </c>
      <c r="H333" s="114">
        <v>48</v>
      </c>
      <c r="I333" s="134">
        <v>38</v>
      </c>
      <c r="J333" s="96">
        <v>4</v>
      </c>
      <c r="K333" s="96">
        <v>2</v>
      </c>
      <c r="L333" s="96" t="s">
        <v>0</v>
      </c>
      <c r="M333" s="96" t="s">
        <v>0</v>
      </c>
      <c r="N333" s="114">
        <v>0</v>
      </c>
      <c r="O333" s="115">
        <v>44</v>
      </c>
      <c r="P333" s="96">
        <v>2</v>
      </c>
      <c r="Q333" s="96">
        <v>2</v>
      </c>
      <c r="R333" s="114">
        <v>0</v>
      </c>
      <c r="S333" s="115">
        <v>14</v>
      </c>
      <c r="T333" s="96">
        <v>25</v>
      </c>
      <c r="U333" s="96">
        <v>8</v>
      </c>
      <c r="V333" s="96">
        <v>1</v>
      </c>
      <c r="W333" s="114">
        <v>0</v>
      </c>
      <c r="X333" s="115">
        <v>14</v>
      </c>
      <c r="Y333" s="96">
        <v>18</v>
      </c>
      <c r="Z333" s="96">
        <v>16</v>
      </c>
      <c r="AA333" s="96">
        <v>0</v>
      </c>
      <c r="AB333" s="96">
        <v>4</v>
      </c>
      <c r="AC333" s="114" t="s">
        <v>0</v>
      </c>
      <c r="AD333" s="115" t="s">
        <v>0</v>
      </c>
      <c r="AE333" s="96" t="s">
        <v>0</v>
      </c>
      <c r="AF333" s="96" t="s">
        <v>0</v>
      </c>
      <c r="AG333" s="96" t="s">
        <v>0</v>
      </c>
      <c r="AH333" s="96" t="s">
        <v>0</v>
      </c>
      <c r="AI333" s="96">
        <v>4</v>
      </c>
      <c r="AJ333" s="75"/>
      <c r="AK333" s="75"/>
      <c r="AL333" s="75"/>
      <c r="AM333" s="75"/>
      <c r="AN333" s="75"/>
    </row>
    <row r="334" spans="1:40" x14ac:dyDescent="0.2">
      <c r="A334" s="81" t="str">
        <f t="shared" si="135"/>
        <v>111AF142094</v>
      </c>
      <c r="B334" s="81" t="str">
        <f t="shared" si="136"/>
        <v>SW</v>
      </c>
      <c r="C334" s="81" t="str">
        <f t="shared" si="137"/>
        <v>Kernow Health</v>
      </c>
      <c r="D334" s="70">
        <v>42094</v>
      </c>
      <c r="E334" s="95" t="s">
        <v>192</v>
      </c>
      <c r="F334" s="95" t="str">
        <f t="shared" ca="1" si="138"/>
        <v>Cornwall</v>
      </c>
      <c r="G334" s="96" t="s">
        <v>0</v>
      </c>
      <c r="H334" s="114">
        <v>61</v>
      </c>
      <c r="I334" s="134">
        <v>45</v>
      </c>
      <c r="J334" s="96">
        <v>10</v>
      </c>
      <c r="K334" s="96">
        <v>0</v>
      </c>
      <c r="L334" s="96" t="s">
        <v>0</v>
      </c>
      <c r="M334" s="96" t="s">
        <v>0</v>
      </c>
      <c r="N334" s="114">
        <v>1</v>
      </c>
      <c r="O334" s="115">
        <v>54</v>
      </c>
      <c r="P334" s="96">
        <v>0</v>
      </c>
      <c r="Q334" s="96">
        <v>1</v>
      </c>
      <c r="R334" s="114">
        <v>0</v>
      </c>
      <c r="S334" s="115">
        <v>19</v>
      </c>
      <c r="T334" s="96">
        <v>30</v>
      </c>
      <c r="U334" s="96">
        <v>6</v>
      </c>
      <c r="V334" s="96">
        <v>2</v>
      </c>
      <c r="W334" s="114">
        <v>0</v>
      </c>
      <c r="X334" s="115">
        <v>12</v>
      </c>
      <c r="Y334" s="96">
        <v>9</v>
      </c>
      <c r="Z334" s="96">
        <v>24</v>
      </c>
      <c r="AA334" s="96">
        <v>5</v>
      </c>
      <c r="AB334" s="96">
        <v>3</v>
      </c>
      <c r="AC334" s="114" t="s">
        <v>0</v>
      </c>
      <c r="AD334" s="115" t="s">
        <v>0</v>
      </c>
      <c r="AE334" s="96" t="s">
        <v>0</v>
      </c>
      <c r="AF334" s="96" t="s">
        <v>0</v>
      </c>
      <c r="AG334" s="96" t="s">
        <v>0</v>
      </c>
      <c r="AH334" s="96" t="s">
        <v>0</v>
      </c>
      <c r="AI334" s="96">
        <v>5</v>
      </c>
      <c r="AJ334" s="75"/>
      <c r="AK334" s="75"/>
      <c r="AL334" s="75"/>
      <c r="AM334" s="75"/>
      <c r="AN334" s="75"/>
    </row>
    <row r="335" spans="1:40" x14ac:dyDescent="0.2">
      <c r="A335" s="81" t="str">
        <f t="shared" si="135"/>
        <v>111AA242094</v>
      </c>
      <c r="B335" s="81" t="str">
        <f t="shared" si="136"/>
        <v>M</v>
      </c>
      <c r="C335" s="81" t="str">
        <f t="shared" si="137"/>
        <v>DHU</v>
      </c>
      <c r="D335" s="70">
        <v>42094</v>
      </c>
      <c r="E335" s="95" t="s">
        <v>25</v>
      </c>
      <c r="F335" s="95" t="str">
        <f t="shared" ca="1" si="138"/>
        <v>Lincolnshire</v>
      </c>
      <c r="G335" s="96" t="s">
        <v>0</v>
      </c>
      <c r="H335" s="114">
        <v>385</v>
      </c>
      <c r="I335" s="134">
        <v>210</v>
      </c>
      <c r="J335" s="96">
        <v>119</v>
      </c>
      <c r="K335" s="96">
        <v>20</v>
      </c>
      <c r="L335" s="96" t="s">
        <v>0</v>
      </c>
      <c r="M335" s="96" t="s">
        <v>0</v>
      </c>
      <c r="N335" s="114">
        <v>11</v>
      </c>
      <c r="O335" s="115">
        <v>325</v>
      </c>
      <c r="P335" s="96">
        <v>30</v>
      </c>
      <c r="Q335" s="96">
        <v>29</v>
      </c>
      <c r="R335" s="114">
        <v>0</v>
      </c>
      <c r="S335" s="115">
        <v>0</v>
      </c>
      <c r="T335" s="96">
        <v>0</v>
      </c>
      <c r="U335" s="96">
        <v>0</v>
      </c>
      <c r="V335" s="96">
        <v>0</v>
      </c>
      <c r="W335" s="114">
        <v>0</v>
      </c>
      <c r="X335" s="115">
        <v>77</v>
      </c>
      <c r="Y335" s="96">
        <v>147</v>
      </c>
      <c r="Z335" s="96">
        <v>67</v>
      </c>
      <c r="AA335" s="96">
        <v>72</v>
      </c>
      <c r="AB335" s="96">
        <v>19</v>
      </c>
      <c r="AC335" s="114" t="s">
        <v>0</v>
      </c>
      <c r="AD335" s="115" t="s">
        <v>0</v>
      </c>
      <c r="AE335" s="96" t="s">
        <v>0</v>
      </c>
      <c r="AF335" s="96" t="s">
        <v>0</v>
      </c>
      <c r="AG335" s="96" t="s">
        <v>0</v>
      </c>
      <c r="AH335" s="96" t="s">
        <v>0</v>
      </c>
      <c r="AI335" s="96">
        <v>25</v>
      </c>
      <c r="AJ335" s="75"/>
      <c r="AK335" s="75"/>
      <c r="AL335" s="75"/>
      <c r="AM335" s="75"/>
      <c r="AN335" s="75"/>
    </row>
    <row r="336" spans="1:40" x14ac:dyDescent="0.2">
      <c r="A336" s="81" t="str">
        <f t="shared" si="135"/>
        <v>111AA342094</v>
      </c>
      <c r="B336" s="81" t="str">
        <f t="shared" si="136"/>
        <v>E</v>
      </c>
      <c r="C336" s="81" t="str">
        <f t="shared" si="137"/>
        <v>SCAS</v>
      </c>
      <c r="D336" s="70">
        <v>42094</v>
      </c>
      <c r="E336" s="95" t="s">
        <v>312</v>
      </c>
      <c r="F336" s="95" t="str">
        <f t="shared" ca="1" si="138"/>
        <v>Luton</v>
      </c>
      <c r="G336" s="96" t="s">
        <v>0</v>
      </c>
      <c r="H336" s="114">
        <v>45</v>
      </c>
      <c r="I336" s="134">
        <v>32</v>
      </c>
      <c r="J336" s="96">
        <v>6</v>
      </c>
      <c r="K336" s="96">
        <v>2</v>
      </c>
      <c r="L336" s="96" t="s">
        <v>0</v>
      </c>
      <c r="M336" s="96" t="s">
        <v>0</v>
      </c>
      <c r="N336" s="114">
        <v>0</v>
      </c>
      <c r="O336" s="115">
        <v>33</v>
      </c>
      <c r="P336" s="96">
        <v>10</v>
      </c>
      <c r="Q336" s="96">
        <v>1</v>
      </c>
      <c r="R336" s="114">
        <v>0</v>
      </c>
      <c r="S336" s="115">
        <v>21</v>
      </c>
      <c r="T336" s="96">
        <v>7</v>
      </c>
      <c r="U336" s="96">
        <v>7</v>
      </c>
      <c r="V336" s="96">
        <v>7</v>
      </c>
      <c r="W336" s="114">
        <v>5</v>
      </c>
      <c r="X336" s="115">
        <v>6</v>
      </c>
      <c r="Y336" s="96">
        <v>7</v>
      </c>
      <c r="Z336" s="96">
        <v>21</v>
      </c>
      <c r="AA336" s="96">
        <v>3</v>
      </c>
      <c r="AB336" s="96">
        <v>2</v>
      </c>
      <c r="AC336" s="114" t="s">
        <v>0</v>
      </c>
      <c r="AD336" s="115" t="s">
        <v>0</v>
      </c>
      <c r="AE336" s="96" t="s">
        <v>0</v>
      </c>
      <c r="AF336" s="96" t="s">
        <v>0</v>
      </c>
      <c r="AG336" s="96" t="s">
        <v>0</v>
      </c>
      <c r="AH336" s="96" t="s">
        <v>0</v>
      </c>
      <c r="AI336" s="96">
        <v>5</v>
      </c>
      <c r="AJ336" s="75"/>
      <c r="AK336" s="75"/>
      <c r="AL336" s="75"/>
      <c r="AM336" s="75"/>
      <c r="AN336" s="75"/>
    </row>
    <row r="337" spans="1:40" x14ac:dyDescent="0.2">
      <c r="A337" s="81" t="str">
        <f t="shared" si="135"/>
        <v>111AA442094</v>
      </c>
      <c r="B337" s="81" t="str">
        <f t="shared" si="136"/>
        <v>M</v>
      </c>
      <c r="C337" s="81" t="str">
        <f t="shared" si="137"/>
        <v>DHU</v>
      </c>
      <c r="D337" s="70">
        <v>42094</v>
      </c>
      <c r="E337" s="95" t="s">
        <v>28</v>
      </c>
      <c r="F337" s="95" t="str">
        <f t="shared" ca="1" si="138"/>
        <v>Nottinghamshire</v>
      </c>
      <c r="G337" s="96" t="s">
        <v>0</v>
      </c>
      <c r="H337" s="114">
        <v>160</v>
      </c>
      <c r="I337" s="134">
        <v>104</v>
      </c>
      <c r="J337" s="96">
        <v>33</v>
      </c>
      <c r="K337" s="96">
        <v>7</v>
      </c>
      <c r="L337" s="96" t="s">
        <v>0</v>
      </c>
      <c r="M337" s="96" t="s">
        <v>0</v>
      </c>
      <c r="N337" s="114">
        <v>2</v>
      </c>
      <c r="O337" s="115">
        <v>141</v>
      </c>
      <c r="P337" s="96">
        <v>13</v>
      </c>
      <c r="Q337" s="96">
        <v>5</v>
      </c>
      <c r="R337" s="114">
        <v>1</v>
      </c>
      <c r="S337" s="115">
        <v>48</v>
      </c>
      <c r="T337" s="96">
        <v>76</v>
      </c>
      <c r="U337" s="96">
        <v>25</v>
      </c>
      <c r="V337" s="96">
        <v>6</v>
      </c>
      <c r="W337" s="114">
        <v>5</v>
      </c>
      <c r="X337" s="115">
        <v>19</v>
      </c>
      <c r="Y337" s="96">
        <v>37</v>
      </c>
      <c r="Z337" s="96">
        <v>82</v>
      </c>
      <c r="AA337" s="96">
        <v>4</v>
      </c>
      <c r="AB337" s="96">
        <v>10</v>
      </c>
      <c r="AC337" s="114" t="s">
        <v>0</v>
      </c>
      <c r="AD337" s="115" t="s">
        <v>0</v>
      </c>
      <c r="AE337" s="96" t="s">
        <v>0</v>
      </c>
      <c r="AF337" s="96" t="s">
        <v>0</v>
      </c>
      <c r="AG337" s="96" t="s">
        <v>0</v>
      </c>
      <c r="AH337" s="96" t="s">
        <v>0</v>
      </c>
      <c r="AI337" s="96">
        <v>14</v>
      </c>
      <c r="AJ337" s="75"/>
      <c r="AK337" s="75"/>
      <c r="AL337" s="75"/>
      <c r="AM337" s="75"/>
      <c r="AN337" s="75"/>
    </row>
    <row r="338" spans="1:40" x14ac:dyDescent="0.2">
      <c r="A338" s="81" t="str">
        <f t="shared" si="135"/>
        <v>111AA542094</v>
      </c>
      <c r="B338" s="81" t="str">
        <f t="shared" si="136"/>
        <v>M</v>
      </c>
      <c r="C338" s="81" t="str">
        <f t="shared" si="137"/>
        <v>DHU</v>
      </c>
      <c r="D338" s="70">
        <v>42094</v>
      </c>
      <c r="E338" s="95" t="s">
        <v>30</v>
      </c>
      <c r="F338" s="95" t="str">
        <f t="shared" ca="1" si="138"/>
        <v>Derbyshire</v>
      </c>
      <c r="G338" s="96" t="s">
        <v>0</v>
      </c>
      <c r="H338" s="114">
        <v>193</v>
      </c>
      <c r="I338" s="134">
        <v>128</v>
      </c>
      <c r="J338" s="96">
        <v>43</v>
      </c>
      <c r="K338" s="96">
        <v>11</v>
      </c>
      <c r="L338" s="96" t="s">
        <v>0</v>
      </c>
      <c r="M338" s="96" t="s">
        <v>0</v>
      </c>
      <c r="N338" s="114">
        <v>2</v>
      </c>
      <c r="O338" s="115">
        <v>167</v>
      </c>
      <c r="P338" s="96">
        <v>17</v>
      </c>
      <c r="Q338" s="96">
        <v>5</v>
      </c>
      <c r="R338" s="114">
        <v>4</v>
      </c>
      <c r="S338" s="115">
        <v>50</v>
      </c>
      <c r="T338" s="96">
        <v>96</v>
      </c>
      <c r="U338" s="96">
        <v>30</v>
      </c>
      <c r="V338" s="96">
        <v>11</v>
      </c>
      <c r="W338" s="114">
        <v>6</v>
      </c>
      <c r="X338" s="115">
        <v>29</v>
      </c>
      <c r="Y338" s="96">
        <v>39</v>
      </c>
      <c r="Z338" s="96">
        <v>93</v>
      </c>
      <c r="AA338" s="96">
        <v>10</v>
      </c>
      <c r="AB338" s="96">
        <v>11</v>
      </c>
      <c r="AC338" s="114" t="s">
        <v>0</v>
      </c>
      <c r="AD338" s="115" t="s">
        <v>0</v>
      </c>
      <c r="AE338" s="96" t="s">
        <v>0</v>
      </c>
      <c r="AF338" s="96" t="s">
        <v>0</v>
      </c>
      <c r="AG338" s="96" t="s">
        <v>0</v>
      </c>
      <c r="AH338" s="96" t="s">
        <v>0</v>
      </c>
      <c r="AI338" s="96">
        <v>9</v>
      </c>
      <c r="AJ338" s="75"/>
      <c r="AK338" s="75"/>
      <c r="AL338" s="75"/>
      <c r="AM338" s="75"/>
      <c r="AN338" s="75"/>
    </row>
    <row r="339" spans="1:40" x14ac:dyDescent="0.2">
      <c r="A339" s="81" t="str">
        <f t="shared" si="135"/>
        <v>111AB242094</v>
      </c>
      <c r="B339" s="81" t="str">
        <f t="shared" si="136"/>
        <v>E</v>
      </c>
      <c r="C339" s="81" t="str">
        <f t="shared" si="137"/>
        <v>HUC</v>
      </c>
      <c r="D339" s="70">
        <v>42094</v>
      </c>
      <c r="E339" s="95" t="s">
        <v>43</v>
      </c>
      <c r="F339" s="95" t="str">
        <f t="shared" ca="1" si="138"/>
        <v>Hertfordshire</v>
      </c>
      <c r="G339" s="96" t="s">
        <v>0</v>
      </c>
      <c r="H339" s="114">
        <v>986</v>
      </c>
      <c r="I339" s="134">
        <v>714</v>
      </c>
      <c r="J339" s="96">
        <v>174</v>
      </c>
      <c r="K339" s="96">
        <v>34</v>
      </c>
      <c r="L339" s="96" t="s">
        <v>0</v>
      </c>
      <c r="M339" s="96" t="s">
        <v>0</v>
      </c>
      <c r="N339" s="114">
        <v>6</v>
      </c>
      <c r="O339" s="115">
        <v>847</v>
      </c>
      <c r="P339" s="96">
        <v>88</v>
      </c>
      <c r="Q339" s="96">
        <v>24</v>
      </c>
      <c r="R339" s="114">
        <v>27</v>
      </c>
      <c r="S339" s="115">
        <v>255</v>
      </c>
      <c r="T339" s="96">
        <v>520</v>
      </c>
      <c r="U339" s="96">
        <v>142</v>
      </c>
      <c r="V339" s="96">
        <v>29</v>
      </c>
      <c r="W339" s="114">
        <v>40</v>
      </c>
      <c r="X339" s="115">
        <v>190</v>
      </c>
      <c r="Y339" s="96">
        <v>268</v>
      </c>
      <c r="Z339" s="96">
        <v>331</v>
      </c>
      <c r="AA339" s="96">
        <v>42</v>
      </c>
      <c r="AB339" s="96">
        <v>63</v>
      </c>
      <c r="AC339" s="114" t="s">
        <v>0</v>
      </c>
      <c r="AD339" s="115" t="s">
        <v>0</v>
      </c>
      <c r="AE339" s="96" t="s">
        <v>0</v>
      </c>
      <c r="AF339" s="96" t="s">
        <v>0</v>
      </c>
      <c r="AG339" s="96" t="s">
        <v>0</v>
      </c>
      <c r="AH339" s="96" t="s">
        <v>0</v>
      </c>
      <c r="AI339" s="96">
        <v>58</v>
      </c>
      <c r="AJ339" s="75"/>
      <c r="AK339" s="75"/>
      <c r="AL339" s="75"/>
      <c r="AM339" s="75"/>
      <c r="AN339" s="75"/>
    </row>
    <row r="340" spans="1:40" x14ac:dyDescent="0.2">
      <c r="A340" s="81" t="str">
        <f t="shared" si="135"/>
        <v>111AB342094</v>
      </c>
      <c r="B340" s="81" t="str">
        <f t="shared" si="136"/>
        <v>E</v>
      </c>
      <c r="C340" s="81" t="str">
        <f t="shared" si="137"/>
        <v>IC24</v>
      </c>
      <c r="D340" s="70">
        <v>42094</v>
      </c>
      <c r="E340" s="95" t="s">
        <v>318</v>
      </c>
      <c r="F340" s="95" t="str">
        <f t="shared" ca="1" si="138"/>
        <v>Great Yarmouth and Waveney</v>
      </c>
      <c r="G340" s="96" t="s">
        <v>0</v>
      </c>
      <c r="H340" s="114">
        <v>308</v>
      </c>
      <c r="I340" s="134">
        <v>219</v>
      </c>
      <c r="J340" s="96">
        <v>50</v>
      </c>
      <c r="K340" s="96">
        <v>12</v>
      </c>
      <c r="L340" s="96" t="s">
        <v>0</v>
      </c>
      <c r="M340" s="96" t="s">
        <v>0</v>
      </c>
      <c r="N340" s="114">
        <v>8</v>
      </c>
      <c r="O340" s="115">
        <v>251</v>
      </c>
      <c r="P340" s="96">
        <v>22</v>
      </c>
      <c r="Q340" s="96">
        <v>12</v>
      </c>
      <c r="R340" s="114">
        <v>23</v>
      </c>
      <c r="S340" s="115">
        <v>166</v>
      </c>
      <c r="T340" s="96">
        <v>77</v>
      </c>
      <c r="U340" s="96">
        <v>39</v>
      </c>
      <c r="V340" s="96">
        <v>17</v>
      </c>
      <c r="W340" s="114">
        <v>9</v>
      </c>
      <c r="X340" s="115">
        <v>47</v>
      </c>
      <c r="Y340" s="96">
        <v>70</v>
      </c>
      <c r="Z340" s="96">
        <v>133</v>
      </c>
      <c r="AA340" s="96">
        <v>15</v>
      </c>
      <c r="AB340" s="96">
        <v>41</v>
      </c>
      <c r="AC340" s="114" t="s">
        <v>0</v>
      </c>
      <c r="AD340" s="115" t="s">
        <v>0</v>
      </c>
      <c r="AE340" s="96" t="s">
        <v>0</v>
      </c>
      <c r="AF340" s="96" t="s">
        <v>0</v>
      </c>
      <c r="AG340" s="96" t="s">
        <v>0</v>
      </c>
      <c r="AH340" s="96" t="s">
        <v>0</v>
      </c>
      <c r="AI340" s="96">
        <v>19</v>
      </c>
      <c r="AJ340" s="75"/>
      <c r="AK340" s="75"/>
      <c r="AL340" s="75"/>
      <c r="AM340" s="75"/>
      <c r="AN340" s="75"/>
    </row>
    <row r="341" spans="1:40" x14ac:dyDescent="0.2">
      <c r="A341" s="81" t="str">
        <f t="shared" si="135"/>
        <v>111AB942094</v>
      </c>
      <c r="B341" s="81" t="str">
        <f t="shared" si="136"/>
        <v>E</v>
      </c>
      <c r="C341" s="81" t="str">
        <f t="shared" si="137"/>
        <v>IC24</v>
      </c>
      <c r="D341" s="70">
        <v>42094</v>
      </c>
      <c r="E341" s="95" t="s">
        <v>321</v>
      </c>
      <c r="F341" s="95" t="str">
        <f t="shared" ca="1" si="138"/>
        <v>Norfolk</v>
      </c>
      <c r="G341" s="96" t="s">
        <v>0</v>
      </c>
      <c r="H341" s="114">
        <v>332</v>
      </c>
      <c r="I341" s="134">
        <v>263</v>
      </c>
      <c r="J341" s="96">
        <v>42</v>
      </c>
      <c r="K341" s="96">
        <v>10</v>
      </c>
      <c r="L341" s="96" t="s">
        <v>0</v>
      </c>
      <c r="M341" s="96" t="s">
        <v>0</v>
      </c>
      <c r="N341" s="114">
        <v>6</v>
      </c>
      <c r="O341" s="115">
        <v>283</v>
      </c>
      <c r="P341" s="96">
        <v>23</v>
      </c>
      <c r="Q341" s="96">
        <v>7</v>
      </c>
      <c r="R341" s="114">
        <v>19</v>
      </c>
      <c r="S341" s="115">
        <v>96</v>
      </c>
      <c r="T341" s="96">
        <v>147</v>
      </c>
      <c r="U341" s="96">
        <v>46</v>
      </c>
      <c r="V341" s="96">
        <v>9</v>
      </c>
      <c r="W341" s="114">
        <v>29</v>
      </c>
      <c r="X341" s="115">
        <v>89</v>
      </c>
      <c r="Y341" s="96">
        <v>85</v>
      </c>
      <c r="Z341" s="96">
        <v>114</v>
      </c>
      <c r="AA341" s="96">
        <v>62</v>
      </c>
      <c r="AB341" s="96">
        <v>25</v>
      </c>
      <c r="AC341" s="114" t="s">
        <v>0</v>
      </c>
      <c r="AD341" s="115" t="s">
        <v>0</v>
      </c>
      <c r="AE341" s="96" t="s">
        <v>0</v>
      </c>
      <c r="AF341" s="96" t="s">
        <v>0</v>
      </c>
      <c r="AG341" s="96" t="s">
        <v>0</v>
      </c>
      <c r="AH341" s="96" t="s">
        <v>0</v>
      </c>
      <c r="AI341" s="96">
        <v>11</v>
      </c>
      <c r="AJ341" s="75"/>
      <c r="AK341" s="75"/>
      <c r="AL341" s="75"/>
      <c r="AM341" s="75"/>
      <c r="AN341" s="75"/>
    </row>
    <row r="342" spans="1:40" x14ac:dyDescent="0.2">
      <c r="A342" s="81" t="str">
        <f t="shared" si="135"/>
        <v>111AC242094</v>
      </c>
      <c r="B342" s="81" t="str">
        <f t="shared" si="136"/>
        <v>E</v>
      </c>
      <c r="C342" s="81" t="str">
        <f t="shared" si="137"/>
        <v>PPG</v>
      </c>
      <c r="D342" s="70">
        <v>42094</v>
      </c>
      <c r="E342" s="95" t="s">
        <v>58</v>
      </c>
      <c r="F342" s="95" t="str">
        <f t="shared" ca="1" si="138"/>
        <v>Suffolk</v>
      </c>
      <c r="G342" s="96" t="s">
        <v>0</v>
      </c>
      <c r="H342" s="114">
        <v>522</v>
      </c>
      <c r="I342" s="134">
        <v>244</v>
      </c>
      <c r="J342" s="96">
        <v>172</v>
      </c>
      <c r="K342" s="96">
        <v>30</v>
      </c>
      <c r="L342" s="96" t="s">
        <v>0</v>
      </c>
      <c r="M342" s="96" t="s">
        <v>0</v>
      </c>
      <c r="N342" s="114">
        <v>24</v>
      </c>
      <c r="O342" s="115">
        <v>432</v>
      </c>
      <c r="P342" s="96">
        <v>42</v>
      </c>
      <c r="Q342" s="96">
        <v>30</v>
      </c>
      <c r="R342" s="114">
        <v>0</v>
      </c>
      <c r="S342" s="115">
        <v>0</v>
      </c>
      <c r="T342" s="96">
        <v>0</v>
      </c>
      <c r="U342" s="96">
        <v>0</v>
      </c>
      <c r="V342" s="96">
        <v>0</v>
      </c>
      <c r="W342" s="114">
        <v>0</v>
      </c>
      <c r="X342" s="115">
        <v>62</v>
      </c>
      <c r="Y342" s="96">
        <v>212</v>
      </c>
      <c r="Z342" s="96">
        <v>137</v>
      </c>
      <c r="AA342" s="96">
        <v>63</v>
      </c>
      <c r="AB342" s="96">
        <v>39</v>
      </c>
      <c r="AC342" s="114" t="s">
        <v>0</v>
      </c>
      <c r="AD342" s="115" t="s">
        <v>0</v>
      </c>
      <c r="AE342" s="96" t="s">
        <v>0</v>
      </c>
      <c r="AF342" s="96" t="s">
        <v>0</v>
      </c>
      <c r="AG342" s="96" t="s">
        <v>0</v>
      </c>
      <c r="AH342" s="96" t="s">
        <v>0</v>
      </c>
      <c r="AI342" s="96">
        <v>52</v>
      </c>
      <c r="AJ342" s="75"/>
      <c r="AK342" s="75"/>
      <c r="AL342" s="75"/>
      <c r="AM342" s="75"/>
      <c r="AN342" s="75"/>
    </row>
    <row r="343" spans="1:40" x14ac:dyDescent="0.2">
      <c r="A343" s="81" t="str">
        <f t="shared" si="135"/>
        <v>111AC442094</v>
      </c>
      <c r="B343" s="81" t="str">
        <f t="shared" si="136"/>
        <v>E</v>
      </c>
      <c r="C343" s="81" t="str">
        <f t="shared" si="137"/>
        <v>IC24</v>
      </c>
      <c r="D343" s="70">
        <v>42094</v>
      </c>
      <c r="E343" s="95" t="s">
        <v>78</v>
      </c>
      <c r="F343" s="95" t="str">
        <f t="shared" ca="1" si="138"/>
        <v>South Essex</v>
      </c>
      <c r="G343" s="96" t="s">
        <v>0</v>
      </c>
      <c r="H343" s="114">
        <v>274</v>
      </c>
      <c r="I343" s="134">
        <v>217</v>
      </c>
      <c r="J343" s="96">
        <v>34</v>
      </c>
      <c r="K343" s="96">
        <v>6</v>
      </c>
      <c r="L343" s="96" t="s">
        <v>0</v>
      </c>
      <c r="M343" s="96" t="s">
        <v>0</v>
      </c>
      <c r="N343" s="114">
        <v>6</v>
      </c>
      <c r="O343" s="115">
        <v>230</v>
      </c>
      <c r="P343" s="96">
        <v>20</v>
      </c>
      <c r="Q343" s="96">
        <v>6</v>
      </c>
      <c r="R343" s="114">
        <v>18</v>
      </c>
      <c r="S343" s="115">
        <v>136</v>
      </c>
      <c r="T343" s="96">
        <v>88</v>
      </c>
      <c r="U343" s="96">
        <v>26</v>
      </c>
      <c r="V343" s="96">
        <v>11</v>
      </c>
      <c r="W343" s="114">
        <v>13</v>
      </c>
      <c r="X343" s="115">
        <v>46</v>
      </c>
      <c r="Y343" s="96">
        <v>70</v>
      </c>
      <c r="Z343" s="96">
        <v>116</v>
      </c>
      <c r="AA343" s="96">
        <v>8</v>
      </c>
      <c r="AB343" s="96">
        <v>34</v>
      </c>
      <c r="AC343" s="114" t="s">
        <v>0</v>
      </c>
      <c r="AD343" s="115" t="s">
        <v>0</v>
      </c>
      <c r="AE343" s="96" t="s">
        <v>0</v>
      </c>
      <c r="AF343" s="96" t="s">
        <v>0</v>
      </c>
      <c r="AG343" s="96" t="s">
        <v>0</v>
      </c>
      <c r="AH343" s="96" t="s">
        <v>0</v>
      </c>
      <c r="AI343" s="96">
        <v>11</v>
      </c>
      <c r="AJ343" s="75"/>
      <c r="AK343" s="75"/>
      <c r="AL343" s="75"/>
      <c r="AM343" s="75"/>
      <c r="AN343" s="75"/>
    </row>
    <row r="344" spans="1:40" x14ac:dyDescent="0.2">
      <c r="A344" s="81" t="str">
        <f t="shared" si="135"/>
        <v>111AC342094</v>
      </c>
      <c r="B344" s="81" t="str">
        <f t="shared" si="136"/>
        <v>E</v>
      </c>
      <c r="C344" s="81" t="str">
        <f t="shared" si="137"/>
        <v>IC24</v>
      </c>
      <c r="D344" s="70">
        <v>42094</v>
      </c>
      <c r="E344" s="95" t="s">
        <v>66</v>
      </c>
      <c r="F344" s="95" t="str">
        <f t="shared" ca="1" si="138"/>
        <v>North Essex</v>
      </c>
      <c r="G344" s="96" t="s">
        <v>0</v>
      </c>
      <c r="H344" s="114">
        <v>283</v>
      </c>
      <c r="I344" s="134">
        <v>211</v>
      </c>
      <c r="J344" s="96">
        <v>36</v>
      </c>
      <c r="K344" s="96">
        <v>8</v>
      </c>
      <c r="L344" s="96" t="s">
        <v>0</v>
      </c>
      <c r="M344" s="96" t="s">
        <v>0</v>
      </c>
      <c r="N344" s="114">
        <v>3</v>
      </c>
      <c r="O344" s="115">
        <v>231</v>
      </c>
      <c r="P344" s="96">
        <v>19</v>
      </c>
      <c r="Q344" s="96">
        <v>10</v>
      </c>
      <c r="R344" s="114">
        <v>23</v>
      </c>
      <c r="S344" s="115">
        <v>151</v>
      </c>
      <c r="T344" s="96">
        <v>61</v>
      </c>
      <c r="U344" s="96">
        <v>40</v>
      </c>
      <c r="V344" s="96">
        <v>25</v>
      </c>
      <c r="W344" s="114">
        <v>6</v>
      </c>
      <c r="X344" s="115">
        <v>33</v>
      </c>
      <c r="Y344" s="96">
        <v>73</v>
      </c>
      <c r="Z344" s="96">
        <v>135</v>
      </c>
      <c r="AA344" s="96">
        <v>17</v>
      </c>
      <c r="AB344" s="96">
        <v>24</v>
      </c>
      <c r="AC344" s="114" t="s">
        <v>0</v>
      </c>
      <c r="AD344" s="115" t="s">
        <v>0</v>
      </c>
      <c r="AE344" s="96" t="s">
        <v>0</v>
      </c>
      <c r="AF344" s="96" t="s">
        <v>0</v>
      </c>
      <c r="AG344" s="96" t="s">
        <v>0</v>
      </c>
      <c r="AH344" s="96" t="s">
        <v>0</v>
      </c>
      <c r="AI344" s="96">
        <v>25</v>
      </c>
      <c r="AJ344" s="75"/>
      <c r="AK344" s="75"/>
      <c r="AL344" s="75"/>
      <c r="AM344" s="75"/>
      <c r="AN344" s="75"/>
    </row>
    <row r="345" spans="1:40" x14ac:dyDescent="0.2">
      <c r="A345" s="81" t="str">
        <f t="shared" si="135"/>
        <v>111AC642094</v>
      </c>
      <c r="B345" s="81" t="str">
        <f t="shared" si="136"/>
        <v>M</v>
      </c>
      <c r="C345" s="81" t="str">
        <f t="shared" si="137"/>
        <v>DHU</v>
      </c>
      <c r="D345" s="70">
        <v>42094</v>
      </c>
      <c r="E345" s="95" t="s">
        <v>94</v>
      </c>
      <c r="F345" s="95" t="str">
        <f t="shared" ca="1" si="138"/>
        <v>Northamptonshire</v>
      </c>
      <c r="G345" s="96" t="s">
        <v>0</v>
      </c>
      <c r="H345" s="114">
        <v>196</v>
      </c>
      <c r="I345" s="134">
        <v>136</v>
      </c>
      <c r="J345" s="96">
        <v>41</v>
      </c>
      <c r="K345" s="96">
        <v>9</v>
      </c>
      <c r="L345" s="96" t="s">
        <v>0</v>
      </c>
      <c r="M345" s="96" t="s">
        <v>0</v>
      </c>
      <c r="N345" s="114">
        <v>1</v>
      </c>
      <c r="O345" s="115">
        <v>181</v>
      </c>
      <c r="P345" s="96">
        <v>9</v>
      </c>
      <c r="Q345" s="96">
        <v>5</v>
      </c>
      <c r="R345" s="114">
        <v>1</v>
      </c>
      <c r="S345" s="115">
        <v>56</v>
      </c>
      <c r="T345" s="96">
        <v>96</v>
      </c>
      <c r="U345" s="96">
        <v>34</v>
      </c>
      <c r="V345" s="96">
        <v>4</v>
      </c>
      <c r="W345" s="114">
        <v>6</v>
      </c>
      <c r="X345" s="115">
        <v>19</v>
      </c>
      <c r="Y345" s="96">
        <v>49</v>
      </c>
      <c r="Z345" s="96">
        <v>87</v>
      </c>
      <c r="AA345" s="96">
        <v>11</v>
      </c>
      <c r="AB345" s="96">
        <v>21</v>
      </c>
      <c r="AC345" s="114" t="s">
        <v>0</v>
      </c>
      <c r="AD345" s="115" t="s">
        <v>0</v>
      </c>
      <c r="AE345" s="96" t="s">
        <v>0</v>
      </c>
      <c r="AF345" s="96" t="s">
        <v>0</v>
      </c>
      <c r="AG345" s="96" t="s">
        <v>0</v>
      </c>
      <c r="AH345" s="96" t="s">
        <v>0</v>
      </c>
      <c r="AI345" s="96">
        <v>9</v>
      </c>
      <c r="AJ345" s="75"/>
      <c r="AK345" s="75"/>
      <c r="AL345" s="75"/>
      <c r="AM345" s="75"/>
      <c r="AN345" s="75"/>
    </row>
    <row r="346" spans="1:40" x14ac:dyDescent="0.2">
      <c r="A346" s="81" t="str">
        <f t="shared" si="135"/>
        <v>111AC742094</v>
      </c>
      <c r="B346" s="81" t="str">
        <f t="shared" si="136"/>
        <v>E</v>
      </c>
      <c r="C346" s="81" t="str">
        <f t="shared" si="137"/>
        <v>DHU</v>
      </c>
      <c r="D346" s="70">
        <v>42094</v>
      </c>
      <c r="E346" s="95" t="s">
        <v>96</v>
      </c>
      <c r="F346" s="95" t="str">
        <f t="shared" ca="1" si="138"/>
        <v>Milton Keynes</v>
      </c>
      <c r="G346" s="96" t="s">
        <v>0</v>
      </c>
      <c r="H346" s="114">
        <v>106</v>
      </c>
      <c r="I346" s="134">
        <v>45</v>
      </c>
      <c r="J346" s="96">
        <v>31</v>
      </c>
      <c r="K346" s="96">
        <v>9</v>
      </c>
      <c r="L346" s="96" t="s">
        <v>0</v>
      </c>
      <c r="M346" s="96" t="s">
        <v>0</v>
      </c>
      <c r="N346" s="114">
        <v>4</v>
      </c>
      <c r="O346" s="115">
        <v>86</v>
      </c>
      <c r="P346" s="96">
        <v>12</v>
      </c>
      <c r="Q346" s="96">
        <v>8</v>
      </c>
      <c r="R346" s="114">
        <v>0</v>
      </c>
      <c r="S346" s="115">
        <v>0</v>
      </c>
      <c r="T346" s="96">
        <v>0</v>
      </c>
      <c r="U346" s="96">
        <v>0</v>
      </c>
      <c r="V346" s="96">
        <v>0</v>
      </c>
      <c r="W346" s="114">
        <v>0</v>
      </c>
      <c r="X346" s="115">
        <v>11</v>
      </c>
      <c r="Y346" s="96">
        <v>24</v>
      </c>
      <c r="Z346" s="96">
        <v>14</v>
      </c>
      <c r="AA346" s="96">
        <v>45</v>
      </c>
      <c r="AB346" s="96">
        <v>8</v>
      </c>
      <c r="AC346" s="114" t="s">
        <v>0</v>
      </c>
      <c r="AD346" s="115" t="s">
        <v>0</v>
      </c>
      <c r="AE346" s="96" t="s">
        <v>0</v>
      </c>
      <c r="AF346" s="96" t="s">
        <v>0</v>
      </c>
      <c r="AG346" s="96" t="s">
        <v>0</v>
      </c>
      <c r="AH346" s="96" t="s">
        <v>0</v>
      </c>
      <c r="AI346" s="96">
        <v>17</v>
      </c>
      <c r="AJ346" s="75"/>
      <c r="AK346" s="75"/>
      <c r="AL346" s="75"/>
      <c r="AM346" s="75"/>
      <c r="AN346" s="75"/>
    </row>
    <row r="347" spans="1:40" x14ac:dyDescent="0.2">
      <c r="A347" s="81" t="str">
        <f t="shared" si="135"/>
        <v>111AC942094</v>
      </c>
      <c r="B347" s="81" t="str">
        <f t="shared" si="136"/>
        <v>M</v>
      </c>
      <c r="C347" s="81" t="str">
        <f t="shared" si="137"/>
        <v>PPG</v>
      </c>
      <c r="D347" s="70">
        <v>42094</v>
      </c>
      <c r="E347" s="95" t="s">
        <v>109</v>
      </c>
      <c r="F347" s="95" t="str">
        <f t="shared" ca="1" si="138"/>
        <v>West Midlands excluding Staffs</v>
      </c>
      <c r="G347" s="96" t="s">
        <v>0</v>
      </c>
      <c r="H347" s="114">
        <v>1007</v>
      </c>
      <c r="I347" s="134">
        <v>739</v>
      </c>
      <c r="J347" s="96">
        <v>170</v>
      </c>
      <c r="K347" s="96">
        <v>41</v>
      </c>
      <c r="L347" s="96" t="s">
        <v>0</v>
      </c>
      <c r="M347" s="96" t="s">
        <v>0</v>
      </c>
      <c r="N347" s="114">
        <v>7</v>
      </c>
      <c r="O347" s="115">
        <v>878</v>
      </c>
      <c r="P347" s="96">
        <v>69</v>
      </c>
      <c r="Q347" s="96">
        <v>32</v>
      </c>
      <c r="R347" s="114">
        <v>28</v>
      </c>
      <c r="S347" s="115">
        <v>308</v>
      </c>
      <c r="T347" s="96">
        <v>474</v>
      </c>
      <c r="U347" s="96">
        <v>135</v>
      </c>
      <c r="V347" s="96">
        <v>33</v>
      </c>
      <c r="W347" s="114">
        <v>57</v>
      </c>
      <c r="X347" s="115">
        <v>140</v>
      </c>
      <c r="Y347" s="96">
        <v>233</v>
      </c>
      <c r="Z347" s="96">
        <v>513</v>
      </c>
      <c r="AA347" s="96">
        <v>45</v>
      </c>
      <c r="AB347" s="96">
        <v>76</v>
      </c>
      <c r="AC347" s="114" t="s">
        <v>0</v>
      </c>
      <c r="AD347" s="115" t="s">
        <v>0</v>
      </c>
      <c r="AE347" s="96" t="s">
        <v>0</v>
      </c>
      <c r="AF347" s="96" t="s">
        <v>0</v>
      </c>
      <c r="AG347" s="96" t="s">
        <v>0</v>
      </c>
      <c r="AH347" s="96" t="s">
        <v>0</v>
      </c>
      <c r="AI347" s="96">
        <v>50</v>
      </c>
      <c r="AJ347" s="75"/>
      <c r="AK347" s="75"/>
      <c r="AL347" s="75"/>
      <c r="AM347" s="75"/>
      <c r="AN347" s="75"/>
    </row>
    <row r="348" spans="1:40" x14ac:dyDescent="0.2">
      <c r="A348" s="81" t="str">
        <f t="shared" si="135"/>
        <v>111AC542094</v>
      </c>
      <c r="B348" s="81" t="str">
        <f t="shared" si="136"/>
        <v>E</v>
      </c>
      <c r="C348" s="81" t="str">
        <f t="shared" si="137"/>
        <v>HUC</v>
      </c>
      <c r="D348" s="70">
        <v>42094</v>
      </c>
      <c r="E348" s="95" t="s">
        <v>92</v>
      </c>
      <c r="F348" s="95" t="str">
        <f t="shared" ca="1" si="138"/>
        <v>Cambridgeshire and Peterborough</v>
      </c>
      <c r="G348" s="96" t="s">
        <v>0</v>
      </c>
      <c r="H348" s="114">
        <v>706</v>
      </c>
      <c r="I348" s="134">
        <v>473</v>
      </c>
      <c r="J348" s="96">
        <v>142</v>
      </c>
      <c r="K348" s="96">
        <v>42</v>
      </c>
      <c r="L348" s="96" t="s">
        <v>0</v>
      </c>
      <c r="M348" s="96" t="s">
        <v>0</v>
      </c>
      <c r="N348" s="114">
        <v>5</v>
      </c>
      <c r="O348" s="115">
        <v>598</v>
      </c>
      <c r="P348" s="96">
        <v>73</v>
      </c>
      <c r="Q348" s="96">
        <v>19</v>
      </c>
      <c r="R348" s="114">
        <v>16</v>
      </c>
      <c r="S348" s="115">
        <v>171</v>
      </c>
      <c r="T348" s="96">
        <v>380</v>
      </c>
      <c r="U348" s="96">
        <v>96</v>
      </c>
      <c r="V348" s="96">
        <v>41</v>
      </c>
      <c r="W348" s="114">
        <v>18</v>
      </c>
      <c r="X348" s="115">
        <v>124</v>
      </c>
      <c r="Y348" s="96">
        <v>160</v>
      </c>
      <c r="Z348" s="96">
        <v>233</v>
      </c>
      <c r="AA348" s="96">
        <v>41</v>
      </c>
      <c r="AB348" s="96">
        <v>50</v>
      </c>
      <c r="AC348" s="114" t="s">
        <v>0</v>
      </c>
      <c r="AD348" s="115" t="s">
        <v>0</v>
      </c>
      <c r="AE348" s="96" t="s">
        <v>0</v>
      </c>
      <c r="AF348" s="96" t="s">
        <v>0</v>
      </c>
      <c r="AG348" s="96" t="s">
        <v>0</v>
      </c>
      <c r="AH348" s="96" t="s">
        <v>0</v>
      </c>
      <c r="AI348" s="96">
        <v>44</v>
      </c>
      <c r="AJ348" s="75"/>
      <c r="AK348" s="75"/>
      <c r="AL348" s="75"/>
      <c r="AM348" s="75"/>
      <c r="AN348" s="75"/>
    </row>
    <row r="349" spans="1:40" x14ac:dyDescent="0.2">
      <c r="A349" s="81" t="str">
        <f t="shared" si="135"/>
        <v>111AC842094</v>
      </c>
      <c r="B349" s="81" t="str">
        <f t="shared" si="136"/>
        <v>M</v>
      </c>
      <c r="C349" s="81" t="str">
        <f t="shared" si="137"/>
        <v>DHU</v>
      </c>
      <c r="D349" s="70">
        <v>42094</v>
      </c>
      <c r="E349" s="95" t="s">
        <v>101</v>
      </c>
      <c r="F349" s="95" t="str">
        <f t="shared" ca="1" si="138"/>
        <v>Leicestershire and Rutland</v>
      </c>
      <c r="G349" s="96" t="s">
        <v>0</v>
      </c>
      <c r="H349" s="114">
        <v>164</v>
      </c>
      <c r="I349" s="134">
        <v>117</v>
      </c>
      <c r="J349" s="96">
        <v>33</v>
      </c>
      <c r="K349" s="96">
        <v>9</v>
      </c>
      <c r="L349" s="96" t="s">
        <v>0</v>
      </c>
      <c r="M349" s="96" t="s">
        <v>0</v>
      </c>
      <c r="N349" s="114">
        <v>1</v>
      </c>
      <c r="O349" s="115">
        <v>149</v>
      </c>
      <c r="P349" s="96">
        <v>10</v>
      </c>
      <c r="Q349" s="96">
        <v>3</v>
      </c>
      <c r="R349" s="114">
        <v>2</v>
      </c>
      <c r="S349" s="115">
        <v>46</v>
      </c>
      <c r="T349" s="96">
        <v>82</v>
      </c>
      <c r="U349" s="96">
        <v>23</v>
      </c>
      <c r="V349" s="96">
        <v>8</v>
      </c>
      <c r="W349" s="114">
        <v>5</v>
      </c>
      <c r="X349" s="115">
        <v>20</v>
      </c>
      <c r="Y349" s="96">
        <v>25</v>
      </c>
      <c r="Z349" s="96">
        <v>90</v>
      </c>
      <c r="AA349" s="96">
        <v>6</v>
      </c>
      <c r="AB349" s="96">
        <v>14</v>
      </c>
      <c r="AC349" s="114" t="s">
        <v>0</v>
      </c>
      <c r="AD349" s="115" t="s">
        <v>0</v>
      </c>
      <c r="AE349" s="96" t="s">
        <v>0</v>
      </c>
      <c r="AF349" s="96" t="s">
        <v>0</v>
      </c>
      <c r="AG349" s="96" t="s">
        <v>0</v>
      </c>
      <c r="AH349" s="96" t="s">
        <v>0</v>
      </c>
      <c r="AI349" s="96">
        <v>4</v>
      </c>
      <c r="AJ349" s="75"/>
      <c r="AK349" s="75"/>
      <c r="AL349" s="75"/>
      <c r="AM349" s="75"/>
      <c r="AN349" s="75"/>
    </row>
    <row r="350" spans="1:40" x14ac:dyDescent="0.2">
      <c r="A350" s="81" t="str">
        <f t="shared" si="135"/>
        <v>111AF442094</v>
      </c>
      <c r="B350" s="81" t="str">
        <f t="shared" si="136"/>
        <v>M</v>
      </c>
      <c r="C350" s="81" t="str">
        <f t="shared" si="137"/>
        <v>Vocare</v>
      </c>
      <c r="D350" s="70">
        <v>42094</v>
      </c>
      <c r="E350" s="95" t="s">
        <v>200</v>
      </c>
      <c r="F350" s="95" t="str">
        <f t="shared" ca="1" si="138"/>
        <v>Staffordshire</v>
      </c>
      <c r="G350" s="96" t="s">
        <v>0</v>
      </c>
      <c r="H350" s="114">
        <v>205</v>
      </c>
      <c r="I350" s="134">
        <v>137</v>
      </c>
      <c r="J350" s="96">
        <v>52</v>
      </c>
      <c r="K350" s="96">
        <v>6</v>
      </c>
      <c r="L350" s="96" t="s">
        <v>0</v>
      </c>
      <c r="M350" s="96" t="s">
        <v>0</v>
      </c>
      <c r="N350" s="114">
        <v>0</v>
      </c>
      <c r="O350" s="115">
        <v>185</v>
      </c>
      <c r="P350" s="96">
        <v>9</v>
      </c>
      <c r="Q350" s="96">
        <v>9</v>
      </c>
      <c r="R350" s="114">
        <v>2</v>
      </c>
      <c r="S350" s="115">
        <v>135</v>
      </c>
      <c r="T350" s="96">
        <v>51</v>
      </c>
      <c r="U350" s="96">
        <v>14</v>
      </c>
      <c r="V350" s="96">
        <v>4</v>
      </c>
      <c r="W350" s="114">
        <v>1</v>
      </c>
      <c r="X350" s="115">
        <v>26</v>
      </c>
      <c r="Y350" s="96">
        <v>58</v>
      </c>
      <c r="Z350" s="96">
        <v>90</v>
      </c>
      <c r="AA350" s="96">
        <v>12</v>
      </c>
      <c r="AB350" s="96">
        <v>19</v>
      </c>
      <c r="AC350" s="114" t="s">
        <v>0</v>
      </c>
      <c r="AD350" s="115" t="s">
        <v>0</v>
      </c>
      <c r="AE350" s="96" t="s">
        <v>0</v>
      </c>
      <c r="AF350" s="96" t="s">
        <v>0</v>
      </c>
      <c r="AG350" s="96" t="s">
        <v>0</v>
      </c>
      <c r="AH350" s="96" t="s">
        <v>0</v>
      </c>
      <c r="AI350" s="96">
        <v>10</v>
      </c>
      <c r="AJ350" s="75"/>
      <c r="AK350" s="75"/>
      <c r="AL350" s="75"/>
      <c r="AM350" s="75"/>
      <c r="AN350" s="75"/>
    </row>
    <row r="351" spans="1:40" x14ac:dyDescent="0.2">
      <c r="A351" s="81" t="str">
        <f t="shared" si="135"/>
        <v>111AA942094</v>
      </c>
      <c r="B351" s="81" t="str">
        <f t="shared" si="136"/>
        <v>L</v>
      </c>
      <c r="C351" s="81" t="str">
        <f t="shared" si="137"/>
        <v>PPG</v>
      </c>
      <c r="D351" s="70">
        <v>42094</v>
      </c>
      <c r="E351" s="95" t="s">
        <v>38</v>
      </c>
      <c r="F351" s="95" t="str">
        <f t="shared" ca="1" si="138"/>
        <v>Hillingdon</v>
      </c>
      <c r="G351" s="96" t="s">
        <v>0</v>
      </c>
      <c r="H351" s="114">
        <v>127</v>
      </c>
      <c r="I351" s="134">
        <v>95</v>
      </c>
      <c r="J351" s="96">
        <v>16</v>
      </c>
      <c r="K351" s="96">
        <v>9</v>
      </c>
      <c r="L351" s="96" t="s">
        <v>0</v>
      </c>
      <c r="M351" s="96" t="s">
        <v>0</v>
      </c>
      <c r="N351" s="114">
        <v>3</v>
      </c>
      <c r="O351" s="115">
        <v>110</v>
      </c>
      <c r="P351" s="96">
        <v>12</v>
      </c>
      <c r="Q351" s="96">
        <v>1</v>
      </c>
      <c r="R351" s="114">
        <v>4</v>
      </c>
      <c r="S351" s="115">
        <v>23</v>
      </c>
      <c r="T351" s="96">
        <v>72</v>
      </c>
      <c r="U351" s="96">
        <v>17</v>
      </c>
      <c r="V351" s="96">
        <v>4</v>
      </c>
      <c r="W351" s="114">
        <v>11</v>
      </c>
      <c r="X351" s="115">
        <v>52</v>
      </c>
      <c r="Y351" s="96">
        <v>51</v>
      </c>
      <c r="Z351" s="96">
        <v>42</v>
      </c>
      <c r="AA351" s="96">
        <v>25</v>
      </c>
      <c r="AB351" s="96">
        <v>32</v>
      </c>
      <c r="AC351" s="114" t="s">
        <v>0</v>
      </c>
      <c r="AD351" s="115" t="s">
        <v>0</v>
      </c>
      <c r="AE351" s="96" t="s">
        <v>0</v>
      </c>
      <c r="AF351" s="96" t="s">
        <v>0</v>
      </c>
      <c r="AG351" s="96" t="s">
        <v>0</v>
      </c>
      <c r="AH351" s="96" t="s">
        <v>0</v>
      </c>
      <c r="AI351" s="96">
        <v>4</v>
      </c>
      <c r="AJ351" s="75"/>
      <c r="AK351" s="75"/>
      <c r="AL351" s="75"/>
      <c r="AM351" s="75"/>
      <c r="AN351" s="75"/>
    </row>
    <row r="352" spans="1:40" x14ac:dyDescent="0.2">
      <c r="A352" s="81" t="str">
        <f t="shared" si="135"/>
        <v>111AB142094</v>
      </c>
      <c r="B352" s="81" t="str">
        <f t="shared" si="136"/>
        <v>L</v>
      </c>
      <c r="C352" s="81" t="str">
        <f t="shared" si="137"/>
        <v>PPG</v>
      </c>
      <c r="D352" s="70">
        <v>42094</v>
      </c>
      <c r="E352" s="95" t="s">
        <v>316</v>
      </c>
      <c r="F352" s="95" t="str">
        <f t="shared" ca="1" si="138"/>
        <v>Croydon</v>
      </c>
      <c r="G352" s="96" t="s">
        <v>0</v>
      </c>
      <c r="H352" s="114">
        <v>146</v>
      </c>
      <c r="I352" s="134">
        <v>78</v>
      </c>
      <c r="J352" s="96">
        <v>31</v>
      </c>
      <c r="K352" s="96">
        <v>8</v>
      </c>
      <c r="L352" s="96" t="s">
        <v>0</v>
      </c>
      <c r="M352" s="96" t="s">
        <v>0</v>
      </c>
      <c r="N352" s="114">
        <v>16</v>
      </c>
      <c r="O352" s="115">
        <v>130</v>
      </c>
      <c r="P352" s="96">
        <v>13</v>
      </c>
      <c r="Q352" s="96">
        <v>2</v>
      </c>
      <c r="R352" s="114">
        <v>1</v>
      </c>
      <c r="S352" s="115">
        <v>25</v>
      </c>
      <c r="T352" s="96">
        <v>75</v>
      </c>
      <c r="U352" s="96">
        <v>21</v>
      </c>
      <c r="V352" s="96">
        <v>10</v>
      </c>
      <c r="W352" s="114">
        <v>15</v>
      </c>
      <c r="X352" s="115">
        <v>38</v>
      </c>
      <c r="Y352" s="96">
        <v>21</v>
      </c>
      <c r="Z352" s="96">
        <v>24</v>
      </c>
      <c r="AA352" s="96">
        <v>20</v>
      </c>
      <c r="AB352" s="96">
        <v>40</v>
      </c>
      <c r="AC352" s="114" t="s">
        <v>0</v>
      </c>
      <c r="AD352" s="115" t="s">
        <v>0</v>
      </c>
      <c r="AE352" s="96" t="s">
        <v>0</v>
      </c>
      <c r="AF352" s="96" t="s">
        <v>0</v>
      </c>
      <c r="AG352" s="96" t="s">
        <v>0</v>
      </c>
      <c r="AH352" s="96" t="s">
        <v>0</v>
      </c>
      <c r="AI352" s="96">
        <v>13</v>
      </c>
      <c r="AJ352" s="75"/>
      <c r="AK352" s="75"/>
      <c r="AL352" s="75"/>
      <c r="AM352" s="75"/>
      <c r="AN352" s="75"/>
    </row>
    <row r="353" spans="1:40" x14ac:dyDescent="0.2">
      <c r="A353" s="81" t="str">
        <f t="shared" si="135"/>
        <v>111AA742094</v>
      </c>
      <c r="B353" s="81" t="str">
        <f t="shared" si="136"/>
        <v>L</v>
      </c>
      <c r="C353" s="81" t="str">
        <f t="shared" si="137"/>
        <v>LCW</v>
      </c>
      <c r="D353" s="70">
        <v>42094</v>
      </c>
      <c r="E353" s="95" t="s">
        <v>35</v>
      </c>
      <c r="F353" s="95" t="str">
        <f t="shared" ca="1" si="138"/>
        <v>Inner North West London</v>
      </c>
      <c r="G353" s="96" t="s">
        <v>0</v>
      </c>
      <c r="H353" s="114">
        <v>108</v>
      </c>
      <c r="I353" s="134">
        <v>63</v>
      </c>
      <c r="J353" s="96">
        <v>28</v>
      </c>
      <c r="K353" s="96">
        <v>5</v>
      </c>
      <c r="L353" s="96" t="s">
        <v>0</v>
      </c>
      <c r="M353" s="96" t="s">
        <v>0</v>
      </c>
      <c r="N353" s="114">
        <v>5</v>
      </c>
      <c r="O353" s="115">
        <v>91</v>
      </c>
      <c r="P353" s="96">
        <v>12</v>
      </c>
      <c r="Q353" s="96">
        <v>5</v>
      </c>
      <c r="R353" s="114">
        <v>0</v>
      </c>
      <c r="S353" s="115">
        <v>44</v>
      </c>
      <c r="T353" s="96">
        <v>49</v>
      </c>
      <c r="U353" s="96">
        <v>11</v>
      </c>
      <c r="V353" s="96">
        <v>3</v>
      </c>
      <c r="W353" s="114">
        <v>1</v>
      </c>
      <c r="X353" s="115">
        <v>24</v>
      </c>
      <c r="Y353" s="96">
        <v>32</v>
      </c>
      <c r="Z353" s="96">
        <v>49</v>
      </c>
      <c r="AA353" s="96">
        <v>17</v>
      </c>
      <c r="AB353" s="96">
        <v>2</v>
      </c>
      <c r="AC353" s="114" t="s">
        <v>0</v>
      </c>
      <c r="AD353" s="115" t="s">
        <v>0</v>
      </c>
      <c r="AE353" s="96" t="s">
        <v>0</v>
      </c>
      <c r="AF353" s="96" t="s">
        <v>0</v>
      </c>
      <c r="AG353" s="96" t="s">
        <v>0</v>
      </c>
      <c r="AH353" s="96" t="s">
        <v>0</v>
      </c>
      <c r="AI353" s="96">
        <v>7</v>
      </c>
      <c r="AJ353" s="75"/>
      <c r="AK353" s="75"/>
      <c r="AL353" s="75"/>
      <c r="AM353" s="75"/>
      <c r="AN353" s="75"/>
    </row>
    <row r="354" spans="1:40" x14ac:dyDescent="0.2">
      <c r="A354" s="81" t="str">
        <f t="shared" si="135"/>
        <v>111AD142094</v>
      </c>
      <c r="B354" s="81" t="str">
        <f t="shared" si="136"/>
        <v>L</v>
      </c>
      <c r="C354" s="81" t="str">
        <f t="shared" si="137"/>
        <v>PPG</v>
      </c>
      <c r="D354" s="70">
        <v>42094</v>
      </c>
      <c r="E354" s="95" t="s">
        <v>319</v>
      </c>
      <c r="F354" s="95" t="str">
        <f t="shared" ca="1" si="138"/>
        <v>Wandsworth</v>
      </c>
      <c r="G354" s="96" t="s">
        <v>0</v>
      </c>
      <c r="H354" s="114">
        <v>190</v>
      </c>
      <c r="I354" s="134">
        <v>138</v>
      </c>
      <c r="J354" s="96">
        <v>34</v>
      </c>
      <c r="K354" s="96">
        <v>6</v>
      </c>
      <c r="L354" s="96" t="s">
        <v>0</v>
      </c>
      <c r="M354" s="96" t="s">
        <v>0</v>
      </c>
      <c r="N354" s="114">
        <v>2</v>
      </c>
      <c r="O354" s="115">
        <v>166</v>
      </c>
      <c r="P354" s="96">
        <v>17</v>
      </c>
      <c r="Q354" s="96">
        <v>6</v>
      </c>
      <c r="R354" s="114">
        <v>1</v>
      </c>
      <c r="S354" s="115">
        <v>37</v>
      </c>
      <c r="T354" s="96">
        <v>115</v>
      </c>
      <c r="U354" s="96">
        <v>24</v>
      </c>
      <c r="V354" s="96">
        <v>4</v>
      </c>
      <c r="W354" s="114">
        <v>10</v>
      </c>
      <c r="X354" s="115">
        <v>30</v>
      </c>
      <c r="Y354" s="96">
        <v>48</v>
      </c>
      <c r="Z354" s="96">
        <v>41</v>
      </c>
      <c r="AA354" s="96">
        <v>24</v>
      </c>
      <c r="AB354" s="96">
        <v>27</v>
      </c>
      <c r="AC354" s="114" t="s">
        <v>0</v>
      </c>
      <c r="AD354" s="115" t="s">
        <v>0</v>
      </c>
      <c r="AE354" s="96" t="s">
        <v>0</v>
      </c>
      <c r="AF354" s="96" t="s">
        <v>0</v>
      </c>
      <c r="AG354" s="96" t="s">
        <v>0</v>
      </c>
      <c r="AH354" s="96" t="s">
        <v>0</v>
      </c>
      <c r="AI354" s="96">
        <v>10</v>
      </c>
      <c r="AJ354" s="75"/>
      <c r="AK354" s="75"/>
      <c r="AL354" s="75"/>
      <c r="AM354" s="75"/>
      <c r="AN354" s="75"/>
    </row>
    <row r="355" spans="1:40" x14ac:dyDescent="0.2">
      <c r="A355" s="81" t="str">
        <f t="shared" si="135"/>
        <v>111AD242094</v>
      </c>
      <c r="B355" s="81" t="str">
        <f t="shared" si="136"/>
        <v>L</v>
      </c>
      <c r="C355" s="81" t="str">
        <f t="shared" si="137"/>
        <v>PPG</v>
      </c>
      <c r="D355" s="70">
        <v>42094</v>
      </c>
      <c r="E355" s="95" t="s">
        <v>323</v>
      </c>
      <c r="F355" s="95" t="str">
        <f t="shared" ca="1" si="138"/>
        <v>Sutton &amp; Merton</v>
      </c>
      <c r="G355" s="96" t="s">
        <v>0</v>
      </c>
      <c r="H355" s="114">
        <v>129</v>
      </c>
      <c r="I355" s="134">
        <v>91</v>
      </c>
      <c r="J355" s="96">
        <v>27</v>
      </c>
      <c r="K355" s="96">
        <v>3</v>
      </c>
      <c r="L355" s="96" t="s">
        <v>0</v>
      </c>
      <c r="M355" s="96" t="s">
        <v>0</v>
      </c>
      <c r="N355" s="114">
        <v>0</v>
      </c>
      <c r="O355" s="115">
        <v>117</v>
      </c>
      <c r="P355" s="96">
        <v>9</v>
      </c>
      <c r="Q355" s="96">
        <v>2</v>
      </c>
      <c r="R355" s="114">
        <v>1</v>
      </c>
      <c r="S355" s="115">
        <v>30</v>
      </c>
      <c r="T355" s="96">
        <v>65</v>
      </c>
      <c r="U355" s="96">
        <v>23</v>
      </c>
      <c r="V355" s="96">
        <v>4</v>
      </c>
      <c r="W355" s="114">
        <v>7</v>
      </c>
      <c r="X355" s="115">
        <v>28</v>
      </c>
      <c r="Y355" s="96">
        <v>21</v>
      </c>
      <c r="Z355" s="96">
        <v>15</v>
      </c>
      <c r="AA355" s="96">
        <v>12</v>
      </c>
      <c r="AB355" s="96">
        <v>23</v>
      </c>
      <c r="AC355" s="114" t="s">
        <v>0</v>
      </c>
      <c r="AD355" s="115" t="s">
        <v>0</v>
      </c>
      <c r="AE355" s="96" t="s">
        <v>0</v>
      </c>
      <c r="AF355" s="96" t="s">
        <v>0</v>
      </c>
      <c r="AG355" s="96" t="s">
        <v>0</v>
      </c>
      <c r="AH355" s="96" t="s">
        <v>0</v>
      </c>
      <c r="AI355" s="96">
        <v>8</v>
      </c>
      <c r="AJ355" s="75"/>
      <c r="AK355" s="75"/>
      <c r="AL355" s="75"/>
      <c r="AM355" s="75"/>
      <c r="AN355" s="75"/>
    </row>
    <row r="356" spans="1:40" x14ac:dyDescent="0.2">
      <c r="A356" s="81" t="str">
        <f t="shared" si="135"/>
        <v>111AD342094</v>
      </c>
      <c r="B356" s="81" t="str">
        <f t="shared" si="136"/>
        <v>L</v>
      </c>
      <c r="C356" s="81" t="str">
        <f t="shared" si="137"/>
        <v>PPG</v>
      </c>
      <c r="D356" s="70">
        <v>42094</v>
      </c>
      <c r="E356" s="95" t="s">
        <v>325</v>
      </c>
      <c r="F356" s="95" t="str">
        <f t="shared" ca="1" si="138"/>
        <v>Kingston &amp; Richmond</v>
      </c>
      <c r="G356" s="96" t="s">
        <v>0</v>
      </c>
      <c r="H356" s="114">
        <v>109</v>
      </c>
      <c r="I356" s="134">
        <v>77</v>
      </c>
      <c r="J356" s="96">
        <v>19</v>
      </c>
      <c r="K356" s="96">
        <v>3</v>
      </c>
      <c r="L356" s="96" t="s">
        <v>0</v>
      </c>
      <c r="M356" s="96" t="s">
        <v>0</v>
      </c>
      <c r="N356" s="114">
        <v>4</v>
      </c>
      <c r="O356" s="115">
        <v>99</v>
      </c>
      <c r="P356" s="96">
        <v>4</v>
      </c>
      <c r="Q356" s="96">
        <v>2</v>
      </c>
      <c r="R356" s="114">
        <v>4</v>
      </c>
      <c r="S356" s="115">
        <v>25</v>
      </c>
      <c r="T356" s="96">
        <v>58</v>
      </c>
      <c r="U356" s="96">
        <v>12</v>
      </c>
      <c r="V356" s="96">
        <v>8</v>
      </c>
      <c r="W356" s="114">
        <v>6</v>
      </c>
      <c r="X356" s="115">
        <v>28</v>
      </c>
      <c r="Y356" s="96">
        <v>22</v>
      </c>
      <c r="Z356" s="96">
        <v>20</v>
      </c>
      <c r="AA356" s="96">
        <v>19</v>
      </c>
      <c r="AB356" s="96">
        <v>18</v>
      </c>
      <c r="AC356" s="114" t="s">
        <v>0</v>
      </c>
      <c r="AD356" s="115" t="s">
        <v>0</v>
      </c>
      <c r="AE356" s="96" t="s">
        <v>0</v>
      </c>
      <c r="AF356" s="96" t="s">
        <v>0</v>
      </c>
      <c r="AG356" s="96" t="s">
        <v>0</v>
      </c>
      <c r="AH356" s="96" t="s">
        <v>0</v>
      </c>
      <c r="AI356" s="96">
        <v>6</v>
      </c>
      <c r="AJ356" s="75"/>
      <c r="AK356" s="75"/>
      <c r="AL356" s="75"/>
      <c r="AM356" s="75"/>
      <c r="AN356" s="75"/>
    </row>
    <row r="357" spans="1:40" x14ac:dyDescent="0.2">
      <c r="A357" s="81" t="str">
        <f t="shared" si="135"/>
        <v>111AD442094</v>
      </c>
      <c r="B357" s="81" t="str">
        <f t="shared" si="136"/>
        <v>L</v>
      </c>
      <c r="C357" s="81" t="str">
        <f t="shared" si="137"/>
        <v>PPG</v>
      </c>
      <c r="D357" s="70">
        <v>42094</v>
      </c>
      <c r="E357" s="95" t="s">
        <v>111</v>
      </c>
      <c r="F357" s="95" t="str">
        <f t="shared" ca="1" si="138"/>
        <v>Outer North West London</v>
      </c>
      <c r="G357" s="96" t="s">
        <v>0</v>
      </c>
      <c r="H357" s="114">
        <v>402</v>
      </c>
      <c r="I357" s="134">
        <v>248</v>
      </c>
      <c r="J357" s="96">
        <v>93</v>
      </c>
      <c r="K357" s="96">
        <v>19</v>
      </c>
      <c r="L357" s="96" t="s">
        <v>0</v>
      </c>
      <c r="M357" s="96" t="s">
        <v>0</v>
      </c>
      <c r="N357" s="114">
        <v>18</v>
      </c>
      <c r="O357" s="115">
        <v>326</v>
      </c>
      <c r="P357" s="96">
        <v>45</v>
      </c>
      <c r="Q357" s="96">
        <v>12</v>
      </c>
      <c r="R357" s="114">
        <v>19</v>
      </c>
      <c r="S357" s="115">
        <v>79</v>
      </c>
      <c r="T357" s="96">
        <v>209</v>
      </c>
      <c r="U357" s="96">
        <v>72</v>
      </c>
      <c r="V357" s="96">
        <v>20</v>
      </c>
      <c r="W357" s="114">
        <v>22</v>
      </c>
      <c r="X357" s="115">
        <v>140</v>
      </c>
      <c r="Y357" s="96">
        <v>143</v>
      </c>
      <c r="Z357" s="96">
        <v>125</v>
      </c>
      <c r="AA357" s="96">
        <v>124</v>
      </c>
      <c r="AB357" s="96">
        <v>118</v>
      </c>
      <c r="AC357" s="114" t="s">
        <v>0</v>
      </c>
      <c r="AD357" s="115" t="s">
        <v>0</v>
      </c>
      <c r="AE357" s="96" t="s">
        <v>0</v>
      </c>
      <c r="AF357" s="96" t="s">
        <v>0</v>
      </c>
      <c r="AG357" s="96" t="s">
        <v>0</v>
      </c>
      <c r="AH357" s="96" t="s">
        <v>0</v>
      </c>
      <c r="AI357" s="96">
        <v>24</v>
      </c>
      <c r="AJ357" s="75"/>
      <c r="AK357" s="75"/>
      <c r="AL357" s="75"/>
      <c r="AM357" s="75"/>
      <c r="AN357" s="75"/>
    </row>
    <row r="358" spans="1:40" x14ac:dyDescent="0.2">
      <c r="A358" s="81" t="str">
        <f t="shared" si="135"/>
        <v>111AD542094</v>
      </c>
      <c r="B358" s="81" t="str">
        <f t="shared" si="136"/>
        <v>L</v>
      </c>
      <c r="C358" s="81" t="str">
        <f t="shared" si="137"/>
        <v>LCW</v>
      </c>
      <c r="D358" s="70">
        <v>42094</v>
      </c>
      <c r="E358" s="95" t="s">
        <v>113</v>
      </c>
      <c r="F358" s="95" t="str">
        <f t="shared" ca="1" si="138"/>
        <v>North Central London</v>
      </c>
      <c r="G358" s="96" t="s">
        <v>0</v>
      </c>
      <c r="H358" s="114">
        <v>154</v>
      </c>
      <c r="I358" s="134">
        <v>77</v>
      </c>
      <c r="J358" s="96">
        <v>41</v>
      </c>
      <c r="K358" s="96">
        <v>6</v>
      </c>
      <c r="L358" s="96" t="s">
        <v>0</v>
      </c>
      <c r="M358" s="96" t="s">
        <v>0</v>
      </c>
      <c r="N358" s="114">
        <v>12</v>
      </c>
      <c r="O358" s="115">
        <v>119</v>
      </c>
      <c r="P358" s="96">
        <v>20</v>
      </c>
      <c r="Q358" s="96">
        <v>11</v>
      </c>
      <c r="R358" s="114">
        <v>4</v>
      </c>
      <c r="S358" s="115">
        <v>46</v>
      </c>
      <c r="T358" s="96">
        <v>76</v>
      </c>
      <c r="U358" s="96">
        <v>22</v>
      </c>
      <c r="V358" s="96">
        <v>5</v>
      </c>
      <c r="W358" s="114">
        <v>5</v>
      </c>
      <c r="X358" s="115">
        <v>27</v>
      </c>
      <c r="Y358" s="96">
        <v>43</v>
      </c>
      <c r="Z358" s="96">
        <v>56</v>
      </c>
      <c r="AA358" s="96">
        <v>79</v>
      </c>
      <c r="AB358" s="96">
        <v>6</v>
      </c>
      <c r="AC358" s="114" t="s">
        <v>0</v>
      </c>
      <c r="AD358" s="115" t="s">
        <v>0</v>
      </c>
      <c r="AE358" s="96" t="s">
        <v>0</v>
      </c>
      <c r="AF358" s="96" t="s">
        <v>0</v>
      </c>
      <c r="AG358" s="96" t="s">
        <v>0</v>
      </c>
      <c r="AH358" s="96" t="s">
        <v>0</v>
      </c>
      <c r="AI358" s="96">
        <v>6</v>
      </c>
      <c r="AJ358" s="75"/>
      <c r="AK358" s="75"/>
      <c r="AL358" s="75"/>
      <c r="AM358" s="75"/>
      <c r="AN358" s="75"/>
    </row>
    <row r="359" spans="1:40" x14ac:dyDescent="0.2">
      <c r="A359" s="81" t="str">
        <f t="shared" si="135"/>
        <v>111AD742094</v>
      </c>
      <c r="B359" s="81" t="str">
        <f t="shared" si="136"/>
        <v>L</v>
      </c>
      <c r="C359" s="81" t="str">
        <f t="shared" si="137"/>
        <v>LAS</v>
      </c>
      <c r="D359" s="70">
        <v>42094</v>
      </c>
      <c r="E359" s="95" t="s">
        <v>117</v>
      </c>
      <c r="F359" s="95" t="str">
        <f t="shared" ca="1" si="138"/>
        <v>South East London</v>
      </c>
      <c r="G359" s="96" t="s">
        <v>0</v>
      </c>
      <c r="H359" s="114">
        <v>87</v>
      </c>
      <c r="I359" s="134">
        <v>62</v>
      </c>
      <c r="J359" s="96">
        <v>15</v>
      </c>
      <c r="K359" s="96">
        <v>8</v>
      </c>
      <c r="L359" s="96" t="s">
        <v>0</v>
      </c>
      <c r="M359" s="96" t="s">
        <v>0</v>
      </c>
      <c r="N359" s="114">
        <v>0</v>
      </c>
      <c r="O359" s="115">
        <v>70</v>
      </c>
      <c r="P359" s="96">
        <v>14</v>
      </c>
      <c r="Q359" s="96">
        <v>1</v>
      </c>
      <c r="R359" s="114">
        <v>2</v>
      </c>
      <c r="S359" s="115">
        <v>19</v>
      </c>
      <c r="T359" s="96">
        <v>39</v>
      </c>
      <c r="U359" s="96">
        <v>19</v>
      </c>
      <c r="V359" s="96">
        <v>6</v>
      </c>
      <c r="W359" s="114">
        <v>4</v>
      </c>
      <c r="X359" s="115">
        <v>23</v>
      </c>
      <c r="Y359" s="96">
        <v>25</v>
      </c>
      <c r="Z359" s="96">
        <v>28</v>
      </c>
      <c r="AA359" s="96">
        <v>8</v>
      </c>
      <c r="AB359" s="96">
        <v>3</v>
      </c>
      <c r="AC359" s="114" t="s">
        <v>0</v>
      </c>
      <c r="AD359" s="115" t="s">
        <v>0</v>
      </c>
      <c r="AE359" s="96" t="s">
        <v>0</v>
      </c>
      <c r="AF359" s="96" t="s">
        <v>0</v>
      </c>
      <c r="AG359" s="96" t="s">
        <v>0</v>
      </c>
      <c r="AH359" s="96" t="s">
        <v>0</v>
      </c>
      <c r="AI359" s="96">
        <v>2</v>
      </c>
      <c r="AJ359" s="75"/>
      <c r="AK359" s="75"/>
      <c r="AL359" s="75"/>
      <c r="AM359" s="75"/>
      <c r="AN359" s="75"/>
    </row>
    <row r="360" spans="1:40" x14ac:dyDescent="0.2">
      <c r="A360" s="81" t="str">
        <f t="shared" si="135"/>
        <v>111AD842094</v>
      </c>
      <c r="B360" s="81" t="str">
        <f t="shared" si="136"/>
        <v>L</v>
      </c>
      <c r="C360" s="81" t="str">
        <f t="shared" si="137"/>
        <v>PELC</v>
      </c>
      <c r="D360" s="70">
        <v>42094</v>
      </c>
      <c r="E360" s="95" t="s">
        <v>120</v>
      </c>
      <c r="F360" s="95" t="str">
        <f t="shared" ca="1" si="138"/>
        <v>East London and City</v>
      </c>
      <c r="G360" s="96" t="s">
        <v>0</v>
      </c>
      <c r="H360" s="114">
        <v>162</v>
      </c>
      <c r="I360" s="134">
        <v>94</v>
      </c>
      <c r="J360" s="96">
        <v>41</v>
      </c>
      <c r="K360" s="96">
        <v>7</v>
      </c>
      <c r="L360" s="96" t="s">
        <v>0</v>
      </c>
      <c r="M360" s="96" t="s">
        <v>0</v>
      </c>
      <c r="N360" s="114">
        <v>3</v>
      </c>
      <c r="O360" s="115">
        <v>133</v>
      </c>
      <c r="P360" s="96">
        <v>18</v>
      </c>
      <c r="Q360" s="96">
        <v>10</v>
      </c>
      <c r="R360" s="114">
        <v>1</v>
      </c>
      <c r="S360" s="115">
        <v>38</v>
      </c>
      <c r="T360" s="96">
        <v>76</v>
      </c>
      <c r="U360" s="96">
        <v>35</v>
      </c>
      <c r="V360" s="96">
        <v>9</v>
      </c>
      <c r="W360" s="114">
        <v>4</v>
      </c>
      <c r="X360" s="115">
        <v>40</v>
      </c>
      <c r="Y360" s="96">
        <v>52</v>
      </c>
      <c r="Z360" s="96">
        <v>43</v>
      </c>
      <c r="AA360" s="96">
        <v>6</v>
      </c>
      <c r="AB360" s="96">
        <v>13</v>
      </c>
      <c r="AC360" s="114" t="s">
        <v>0</v>
      </c>
      <c r="AD360" s="115" t="s">
        <v>0</v>
      </c>
      <c r="AE360" s="96" t="s">
        <v>0</v>
      </c>
      <c r="AF360" s="96" t="s">
        <v>0</v>
      </c>
      <c r="AG360" s="96" t="s">
        <v>0</v>
      </c>
      <c r="AH360" s="96" t="s">
        <v>0</v>
      </c>
      <c r="AI360" s="96">
        <v>17</v>
      </c>
      <c r="AJ360" s="75"/>
      <c r="AK360" s="75"/>
      <c r="AL360" s="75"/>
      <c r="AM360" s="75"/>
      <c r="AN360" s="75"/>
    </row>
    <row r="361" spans="1:40" x14ac:dyDescent="0.2">
      <c r="A361" s="81" t="str">
        <f t="shared" si="135"/>
        <v>111AD642094</v>
      </c>
      <c r="B361" s="81" t="str">
        <f t="shared" si="136"/>
        <v>L</v>
      </c>
      <c r="C361" s="81" t="str">
        <f t="shared" si="137"/>
        <v>PELC</v>
      </c>
      <c r="D361" s="70">
        <v>42094</v>
      </c>
      <c r="E361" s="95" t="s">
        <v>115</v>
      </c>
      <c r="F361" s="95" t="str">
        <f t="shared" ca="1" si="138"/>
        <v>Outer North East London</v>
      </c>
      <c r="G361" s="96" t="s">
        <v>0</v>
      </c>
      <c r="H361" s="114">
        <v>199</v>
      </c>
      <c r="I361" s="134">
        <v>120</v>
      </c>
      <c r="J361" s="96">
        <v>48</v>
      </c>
      <c r="K361" s="96">
        <v>12</v>
      </c>
      <c r="L361" s="96" t="s">
        <v>0</v>
      </c>
      <c r="M361" s="96" t="s">
        <v>0</v>
      </c>
      <c r="N361" s="114">
        <v>3</v>
      </c>
      <c r="O361" s="115">
        <v>158</v>
      </c>
      <c r="P361" s="96">
        <v>27</v>
      </c>
      <c r="Q361" s="96">
        <v>13</v>
      </c>
      <c r="R361" s="114">
        <v>1</v>
      </c>
      <c r="S361" s="115">
        <v>41</v>
      </c>
      <c r="T361" s="96">
        <v>101</v>
      </c>
      <c r="U361" s="96">
        <v>38</v>
      </c>
      <c r="V361" s="96">
        <v>10</v>
      </c>
      <c r="W361" s="114">
        <v>9</v>
      </c>
      <c r="X361" s="115">
        <v>48</v>
      </c>
      <c r="Y361" s="96">
        <v>48</v>
      </c>
      <c r="Z361" s="96">
        <v>53</v>
      </c>
      <c r="AA361" s="96">
        <v>8</v>
      </c>
      <c r="AB361" s="96">
        <v>21</v>
      </c>
      <c r="AC361" s="114" t="s">
        <v>0</v>
      </c>
      <c r="AD361" s="115" t="s">
        <v>0</v>
      </c>
      <c r="AE361" s="96" t="s">
        <v>0</v>
      </c>
      <c r="AF361" s="96" t="s">
        <v>0</v>
      </c>
      <c r="AG361" s="96" t="s">
        <v>0</v>
      </c>
      <c r="AH361" s="96" t="s">
        <v>0</v>
      </c>
      <c r="AI361" s="96">
        <v>16</v>
      </c>
      <c r="AJ361" s="75"/>
      <c r="AK361" s="75"/>
      <c r="AL361" s="75"/>
      <c r="AM361" s="75"/>
      <c r="AN361" s="75"/>
    </row>
    <row r="362" spans="1:40" x14ac:dyDescent="0.2">
      <c r="A362" s="82" t="str">
        <f t="shared" si="135"/>
        <v>111AA142277</v>
      </c>
      <c r="B362" s="82" t="str">
        <f t="shared" si="136"/>
        <v>NE</v>
      </c>
      <c r="C362" s="82" t="str">
        <f t="shared" si="137"/>
        <v>NEAS</v>
      </c>
      <c r="D362" s="90">
        <v>42277</v>
      </c>
      <c r="E362" s="97" t="s">
        <v>10</v>
      </c>
      <c r="F362" s="97" t="str">
        <f t="shared" ca="1" si="138"/>
        <v>North East</v>
      </c>
      <c r="G362" s="98" t="s">
        <v>0</v>
      </c>
      <c r="H362" s="116">
        <v>394</v>
      </c>
      <c r="I362" s="98">
        <v>244</v>
      </c>
      <c r="J362" s="98">
        <v>105</v>
      </c>
      <c r="K362" s="98">
        <v>18</v>
      </c>
      <c r="L362" s="98" t="s">
        <v>0</v>
      </c>
      <c r="M362" s="98" t="s">
        <v>0</v>
      </c>
      <c r="N362" s="116">
        <v>3</v>
      </c>
      <c r="O362" s="117">
        <v>336</v>
      </c>
      <c r="P362" s="98">
        <v>47</v>
      </c>
      <c r="Q362" s="98">
        <v>9</v>
      </c>
      <c r="R362" s="116">
        <v>0</v>
      </c>
      <c r="S362" s="117">
        <v>177</v>
      </c>
      <c r="T362" s="98">
        <v>109</v>
      </c>
      <c r="U362" s="98">
        <v>76</v>
      </c>
      <c r="V362" s="98">
        <v>21</v>
      </c>
      <c r="W362" s="116">
        <v>6</v>
      </c>
      <c r="X362" s="117">
        <v>67</v>
      </c>
      <c r="Y362" s="98">
        <v>121</v>
      </c>
      <c r="Z362" s="98">
        <v>163</v>
      </c>
      <c r="AA362" s="98">
        <v>16</v>
      </c>
      <c r="AB362" s="98">
        <v>12</v>
      </c>
      <c r="AC362" s="116" t="s">
        <v>0</v>
      </c>
      <c r="AD362" s="117" t="s">
        <v>0</v>
      </c>
      <c r="AE362" s="98" t="s">
        <v>0</v>
      </c>
      <c r="AF362" s="98" t="s">
        <v>0</v>
      </c>
      <c r="AG362" s="98" t="s">
        <v>0</v>
      </c>
      <c r="AH362" s="98" t="s">
        <v>0</v>
      </c>
      <c r="AI362" s="98">
        <v>24</v>
      </c>
      <c r="AJ362" s="75"/>
      <c r="AK362" s="75"/>
      <c r="AL362" s="75"/>
      <c r="AM362" s="75"/>
      <c r="AN362" s="75"/>
    </row>
    <row r="363" spans="1:40" x14ac:dyDescent="0.2">
      <c r="A363" s="81" t="str">
        <f t="shared" si="135"/>
        <v>111AA242277</v>
      </c>
      <c r="B363" s="81" t="str">
        <f t="shared" si="136"/>
        <v>M</v>
      </c>
      <c r="C363" s="81" t="str">
        <f t="shared" si="137"/>
        <v>DHU</v>
      </c>
      <c r="D363" s="70">
        <v>42277</v>
      </c>
      <c r="E363" s="95" t="s">
        <v>25</v>
      </c>
      <c r="F363" s="95" t="str">
        <f t="shared" ca="1" si="138"/>
        <v>Lincolnshire</v>
      </c>
      <c r="G363" s="96" t="s">
        <v>0</v>
      </c>
      <c r="H363" s="114">
        <v>409</v>
      </c>
      <c r="I363" s="134">
        <v>254</v>
      </c>
      <c r="J363" s="96">
        <v>117</v>
      </c>
      <c r="K363" s="96">
        <v>30</v>
      </c>
      <c r="L363" s="96" t="s">
        <v>0</v>
      </c>
      <c r="M363" s="96" t="s">
        <v>0</v>
      </c>
      <c r="N363" s="114">
        <v>0</v>
      </c>
      <c r="O363" s="115">
        <v>349</v>
      </c>
      <c r="P363" s="96">
        <v>37</v>
      </c>
      <c r="Q363" s="96">
        <v>24</v>
      </c>
      <c r="R363" s="114">
        <v>0</v>
      </c>
      <c r="S363" s="115">
        <v>0</v>
      </c>
      <c r="T363" s="96">
        <v>0</v>
      </c>
      <c r="U363" s="96">
        <v>0</v>
      </c>
      <c r="V363" s="96">
        <v>0</v>
      </c>
      <c r="W363" s="114">
        <v>0</v>
      </c>
      <c r="X363" s="115">
        <v>35</v>
      </c>
      <c r="Y363" s="96">
        <v>79</v>
      </c>
      <c r="Z363" s="96">
        <v>131</v>
      </c>
      <c r="AA363" s="96">
        <v>129</v>
      </c>
      <c r="AB363" s="96">
        <v>40</v>
      </c>
      <c r="AC363" s="114" t="s">
        <v>0</v>
      </c>
      <c r="AD363" s="115" t="s">
        <v>0</v>
      </c>
      <c r="AE363" s="96" t="s">
        <v>0</v>
      </c>
      <c r="AF363" s="96" t="s">
        <v>0</v>
      </c>
      <c r="AG363" s="96" t="s">
        <v>0</v>
      </c>
      <c r="AH363" s="96" t="s">
        <v>0</v>
      </c>
      <c r="AI363" s="96">
        <v>11</v>
      </c>
      <c r="AJ363" s="75"/>
      <c r="AK363" s="75"/>
      <c r="AL363" s="75"/>
      <c r="AM363" s="75"/>
      <c r="AN363" s="75"/>
    </row>
    <row r="364" spans="1:40" x14ac:dyDescent="0.2">
      <c r="A364" s="81" t="str">
        <f t="shared" si="135"/>
        <v>111AA342277</v>
      </c>
      <c r="B364" s="81" t="str">
        <f t="shared" si="136"/>
        <v>E</v>
      </c>
      <c r="C364" s="81" t="str">
        <f t="shared" si="137"/>
        <v>SCAS</v>
      </c>
      <c r="D364" s="70">
        <v>42277</v>
      </c>
      <c r="E364" s="95" t="s">
        <v>312</v>
      </c>
      <c r="F364" s="95" t="str">
        <f t="shared" ca="1" si="138"/>
        <v>Luton</v>
      </c>
      <c r="G364" s="96" t="s">
        <v>0</v>
      </c>
      <c r="H364" s="114">
        <v>48</v>
      </c>
      <c r="I364" s="134">
        <v>31</v>
      </c>
      <c r="J364" s="96">
        <v>10</v>
      </c>
      <c r="K364" s="96">
        <v>2</v>
      </c>
      <c r="L364" s="96" t="s">
        <v>0</v>
      </c>
      <c r="M364" s="96" t="s">
        <v>0</v>
      </c>
      <c r="N364" s="114">
        <v>0</v>
      </c>
      <c r="O364" s="115">
        <v>39</v>
      </c>
      <c r="P364" s="96">
        <v>4</v>
      </c>
      <c r="Q364" s="96">
        <v>0</v>
      </c>
      <c r="R364" s="114">
        <v>0</v>
      </c>
      <c r="S364" s="115">
        <v>15</v>
      </c>
      <c r="T364" s="96">
        <v>21</v>
      </c>
      <c r="U364" s="96">
        <v>6</v>
      </c>
      <c r="V364" s="96">
        <v>6</v>
      </c>
      <c r="W364" s="114">
        <v>0</v>
      </c>
      <c r="X364" s="115">
        <v>13</v>
      </c>
      <c r="Y364" s="96">
        <v>13</v>
      </c>
      <c r="Z364" s="96">
        <v>12</v>
      </c>
      <c r="AA364" s="96">
        <v>15</v>
      </c>
      <c r="AB364" s="96">
        <v>5</v>
      </c>
      <c r="AC364" s="114" t="s">
        <v>0</v>
      </c>
      <c r="AD364" s="115" t="s">
        <v>0</v>
      </c>
      <c r="AE364" s="96" t="s">
        <v>0</v>
      </c>
      <c r="AF364" s="96" t="s">
        <v>0</v>
      </c>
      <c r="AG364" s="96" t="s">
        <v>0</v>
      </c>
      <c r="AH364" s="96" t="s">
        <v>0</v>
      </c>
      <c r="AI364" s="96">
        <v>4</v>
      </c>
      <c r="AJ364" s="75"/>
      <c r="AK364" s="75"/>
      <c r="AL364" s="75"/>
      <c r="AM364" s="75"/>
      <c r="AN364" s="75"/>
    </row>
    <row r="365" spans="1:40" x14ac:dyDescent="0.2">
      <c r="A365" s="81" t="str">
        <f t="shared" si="135"/>
        <v>111AA442277</v>
      </c>
      <c r="B365" s="81" t="str">
        <f t="shared" si="136"/>
        <v>M</v>
      </c>
      <c r="C365" s="81" t="str">
        <f t="shared" si="137"/>
        <v>DHU</v>
      </c>
      <c r="D365" s="70">
        <v>42277</v>
      </c>
      <c r="E365" s="95" t="s">
        <v>28</v>
      </c>
      <c r="F365" s="95" t="str">
        <f t="shared" ca="1" si="138"/>
        <v>Nottinghamshire</v>
      </c>
      <c r="G365" s="96" t="s">
        <v>0</v>
      </c>
      <c r="H365" s="114">
        <v>172</v>
      </c>
      <c r="I365" s="134">
        <v>119</v>
      </c>
      <c r="J365" s="96">
        <v>32</v>
      </c>
      <c r="K365" s="96">
        <v>6</v>
      </c>
      <c r="L365" s="96" t="s">
        <v>0</v>
      </c>
      <c r="M365" s="96" t="s">
        <v>0</v>
      </c>
      <c r="N365" s="114">
        <v>2</v>
      </c>
      <c r="O365" s="115">
        <v>152</v>
      </c>
      <c r="P365" s="96">
        <v>16</v>
      </c>
      <c r="Q365" s="96">
        <v>3</v>
      </c>
      <c r="R365" s="114">
        <v>1</v>
      </c>
      <c r="S365" s="115">
        <v>55</v>
      </c>
      <c r="T365" s="96">
        <v>70</v>
      </c>
      <c r="U365" s="96">
        <v>35</v>
      </c>
      <c r="V365" s="96">
        <v>5</v>
      </c>
      <c r="W365" s="114">
        <v>7</v>
      </c>
      <c r="X365" s="115">
        <v>14</v>
      </c>
      <c r="Y365" s="96">
        <v>28</v>
      </c>
      <c r="Z365" s="96">
        <v>91</v>
      </c>
      <c r="AA365" s="96">
        <v>15</v>
      </c>
      <c r="AB365" s="96">
        <v>10</v>
      </c>
      <c r="AC365" s="114" t="s">
        <v>0</v>
      </c>
      <c r="AD365" s="115" t="s">
        <v>0</v>
      </c>
      <c r="AE365" s="96" t="s">
        <v>0</v>
      </c>
      <c r="AF365" s="96" t="s">
        <v>0</v>
      </c>
      <c r="AG365" s="96" t="s">
        <v>0</v>
      </c>
      <c r="AH365" s="96" t="s">
        <v>0</v>
      </c>
      <c r="AI365" s="96">
        <v>13</v>
      </c>
      <c r="AJ365" s="75"/>
      <c r="AK365" s="75"/>
      <c r="AL365" s="75"/>
      <c r="AM365" s="75"/>
      <c r="AN365" s="75"/>
    </row>
    <row r="366" spans="1:40" x14ac:dyDescent="0.2">
      <c r="A366" s="81" t="str">
        <f t="shared" si="135"/>
        <v>111AA542277</v>
      </c>
      <c r="B366" s="81" t="str">
        <f t="shared" si="136"/>
        <v>M</v>
      </c>
      <c r="C366" s="81" t="str">
        <f t="shared" si="137"/>
        <v>DHU</v>
      </c>
      <c r="D366" s="70">
        <v>42277</v>
      </c>
      <c r="E366" s="95" t="s">
        <v>30</v>
      </c>
      <c r="F366" s="95" t="str">
        <f t="shared" ca="1" si="138"/>
        <v>Derbyshire</v>
      </c>
      <c r="G366" s="96" t="s">
        <v>0</v>
      </c>
      <c r="H366" s="114">
        <v>165</v>
      </c>
      <c r="I366" s="134">
        <v>125</v>
      </c>
      <c r="J366" s="96">
        <v>22</v>
      </c>
      <c r="K366" s="96">
        <v>12</v>
      </c>
      <c r="L366" s="96" t="s">
        <v>0</v>
      </c>
      <c r="M366" s="96" t="s">
        <v>0</v>
      </c>
      <c r="N366" s="114">
        <v>0</v>
      </c>
      <c r="O366" s="115">
        <v>143</v>
      </c>
      <c r="P366" s="96">
        <v>18</v>
      </c>
      <c r="Q366" s="96">
        <v>1</v>
      </c>
      <c r="R366" s="114">
        <v>3</v>
      </c>
      <c r="S366" s="115">
        <v>45</v>
      </c>
      <c r="T366" s="96">
        <v>89</v>
      </c>
      <c r="U366" s="96">
        <v>21</v>
      </c>
      <c r="V366" s="96">
        <v>6</v>
      </c>
      <c r="W366" s="114">
        <v>4</v>
      </c>
      <c r="X366" s="115">
        <v>21</v>
      </c>
      <c r="Y366" s="96">
        <v>28</v>
      </c>
      <c r="Z366" s="96">
        <v>79</v>
      </c>
      <c r="AA366" s="96">
        <v>12</v>
      </c>
      <c r="AB366" s="96">
        <v>14</v>
      </c>
      <c r="AC366" s="114" t="s">
        <v>0</v>
      </c>
      <c r="AD366" s="115" t="s">
        <v>0</v>
      </c>
      <c r="AE366" s="96" t="s">
        <v>0</v>
      </c>
      <c r="AF366" s="96" t="s">
        <v>0</v>
      </c>
      <c r="AG366" s="96" t="s">
        <v>0</v>
      </c>
      <c r="AH366" s="96" t="s">
        <v>0</v>
      </c>
      <c r="AI366" s="96">
        <v>6</v>
      </c>
      <c r="AJ366" s="75"/>
      <c r="AK366" s="75"/>
      <c r="AL366" s="75"/>
      <c r="AM366" s="75"/>
      <c r="AN366" s="75"/>
    </row>
    <row r="367" spans="1:40" x14ac:dyDescent="0.2">
      <c r="A367" s="81" t="str">
        <f t="shared" si="135"/>
        <v>111AA642277</v>
      </c>
      <c r="B367" s="81" t="str">
        <f t="shared" si="136"/>
        <v>SE</v>
      </c>
      <c r="C367" s="81" t="str">
        <f t="shared" si="137"/>
        <v>IOW</v>
      </c>
      <c r="D367" s="70">
        <v>42277</v>
      </c>
      <c r="E367" s="95" t="s">
        <v>32</v>
      </c>
      <c r="F367" s="95" t="str">
        <f t="shared" ca="1" si="138"/>
        <v>Isle of Wight</v>
      </c>
      <c r="G367" s="96" t="s">
        <v>0</v>
      </c>
      <c r="H367" s="114">
        <v>128</v>
      </c>
      <c r="I367" s="134">
        <v>102</v>
      </c>
      <c r="J367" s="96">
        <v>14</v>
      </c>
      <c r="K367" s="96">
        <v>4</v>
      </c>
      <c r="L367" s="96" t="s">
        <v>0</v>
      </c>
      <c r="M367" s="96" t="s">
        <v>0</v>
      </c>
      <c r="N367" s="114">
        <v>1</v>
      </c>
      <c r="O367" s="115">
        <v>107</v>
      </c>
      <c r="P367" s="96">
        <v>9</v>
      </c>
      <c r="Q367" s="96">
        <v>3</v>
      </c>
      <c r="R367" s="114">
        <v>9</v>
      </c>
      <c r="S367" s="115">
        <v>41</v>
      </c>
      <c r="T367" s="96">
        <v>54</v>
      </c>
      <c r="U367" s="96">
        <v>14</v>
      </c>
      <c r="V367" s="96">
        <v>6</v>
      </c>
      <c r="W367" s="114">
        <v>13</v>
      </c>
      <c r="X367" s="115">
        <v>22</v>
      </c>
      <c r="Y367" s="96">
        <v>29</v>
      </c>
      <c r="Z367" s="96">
        <v>56</v>
      </c>
      <c r="AA367" s="96">
        <v>11</v>
      </c>
      <c r="AB367" s="96">
        <v>5</v>
      </c>
      <c r="AC367" s="114" t="s">
        <v>0</v>
      </c>
      <c r="AD367" s="115" t="s">
        <v>0</v>
      </c>
      <c r="AE367" s="96" t="s">
        <v>0</v>
      </c>
      <c r="AF367" s="96" t="s">
        <v>0</v>
      </c>
      <c r="AG367" s="96" t="s">
        <v>0</v>
      </c>
      <c r="AH367" s="96" t="s">
        <v>0</v>
      </c>
      <c r="AI367" s="96">
        <v>7</v>
      </c>
      <c r="AJ367" s="75"/>
      <c r="AK367" s="75"/>
      <c r="AL367" s="75"/>
      <c r="AM367" s="75"/>
      <c r="AN367" s="75"/>
    </row>
    <row r="368" spans="1:40" x14ac:dyDescent="0.2">
      <c r="A368" s="81" t="str">
        <f t="shared" si="135"/>
        <v>111AA742277</v>
      </c>
      <c r="B368" s="81" t="str">
        <f t="shared" si="136"/>
        <v>L</v>
      </c>
      <c r="C368" s="81" t="str">
        <f t="shared" si="137"/>
        <v>LCW</v>
      </c>
      <c r="D368" s="70">
        <v>42277</v>
      </c>
      <c r="E368" s="95" t="s">
        <v>35</v>
      </c>
      <c r="F368" s="95" t="str">
        <f t="shared" ca="1" si="138"/>
        <v>Inner North West London</v>
      </c>
      <c r="G368" s="96" t="s">
        <v>0</v>
      </c>
      <c r="H368" s="114">
        <v>88</v>
      </c>
      <c r="I368" s="134">
        <v>55</v>
      </c>
      <c r="J368" s="96">
        <v>23</v>
      </c>
      <c r="K368" s="96">
        <v>4</v>
      </c>
      <c r="L368" s="96" t="s">
        <v>0</v>
      </c>
      <c r="M368" s="96" t="s">
        <v>0</v>
      </c>
      <c r="N368" s="114">
        <v>1</v>
      </c>
      <c r="O368" s="115">
        <v>79</v>
      </c>
      <c r="P368" s="96">
        <v>6</v>
      </c>
      <c r="Q368" s="96">
        <v>3</v>
      </c>
      <c r="R368" s="114">
        <v>0</v>
      </c>
      <c r="S368" s="115">
        <v>39</v>
      </c>
      <c r="T368" s="96">
        <v>37</v>
      </c>
      <c r="U368" s="96">
        <v>7</v>
      </c>
      <c r="V368" s="96">
        <v>4</v>
      </c>
      <c r="W368" s="114">
        <v>1</v>
      </c>
      <c r="X368" s="115">
        <v>20</v>
      </c>
      <c r="Y368" s="96">
        <v>18</v>
      </c>
      <c r="Z368" s="96">
        <v>46</v>
      </c>
      <c r="AA368" s="96">
        <v>1</v>
      </c>
      <c r="AB368" s="96">
        <v>2</v>
      </c>
      <c r="AC368" s="114" t="s">
        <v>0</v>
      </c>
      <c r="AD368" s="115" t="s">
        <v>0</v>
      </c>
      <c r="AE368" s="96" t="s">
        <v>0</v>
      </c>
      <c r="AF368" s="96" t="s">
        <v>0</v>
      </c>
      <c r="AG368" s="96" t="s">
        <v>0</v>
      </c>
      <c r="AH368" s="96" t="s">
        <v>0</v>
      </c>
      <c r="AI368" s="96">
        <v>5</v>
      </c>
      <c r="AJ368" s="75"/>
      <c r="AK368" s="75"/>
      <c r="AL368" s="75"/>
      <c r="AM368" s="75"/>
      <c r="AN368" s="75"/>
    </row>
    <row r="369" spans="1:40" x14ac:dyDescent="0.2">
      <c r="A369" s="81" t="str">
        <f t="shared" si="135"/>
        <v>111AA942277</v>
      </c>
      <c r="B369" s="81" t="str">
        <f t="shared" si="136"/>
        <v>L</v>
      </c>
      <c r="C369" s="81" t="str">
        <f t="shared" si="137"/>
        <v>PPG</v>
      </c>
      <c r="D369" s="70">
        <v>42277</v>
      </c>
      <c r="E369" s="95" t="s">
        <v>38</v>
      </c>
      <c r="F369" s="95" t="str">
        <f t="shared" ca="1" si="138"/>
        <v>Hillingdon</v>
      </c>
      <c r="G369" s="96" t="s">
        <v>0</v>
      </c>
      <c r="H369" s="114">
        <v>128</v>
      </c>
      <c r="I369" s="134">
        <v>90</v>
      </c>
      <c r="J369" s="96">
        <v>29</v>
      </c>
      <c r="K369" s="96">
        <v>2</v>
      </c>
      <c r="L369" s="96" t="s">
        <v>0</v>
      </c>
      <c r="M369" s="96" t="s">
        <v>0</v>
      </c>
      <c r="N369" s="114">
        <v>1</v>
      </c>
      <c r="O369" s="115">
        <v>109</v>
      </c>
      <c r="P369" s="96">
        <v>16</v>
      </c>
      <c r="Q369" s="96">
        <v>2</v>
      </c>
      <c r="R369" s="114">
        <v>1</v>
      </c>
      <c r="S369" s="115">
        <v>23</v>
      </c>
      <c r="T369" s="96">
        <v>74</v>
      </c>
      <c r="U369" s="96">
        <v>14</v>
      </c>
      <c r="V369" s="96">
        <v>5</v>
      </c>
      <c r="W369" s="114">
        <v>14</v>
      </c>
      <c r="X369" s="115">
        <v>43</v>
      </c>
      <c r="Y369" s="96">
        <v>47</v>
      </c>
      <c r="Z369" s="96">
        <v>19</v>
      </c>
      <c r="AA369" s="96">
        <v>6</v>
      </c>
      <c r="AB369" s="96">
        <v>7</v>
      </c>
      <c r="AC369" s="114" t="s">
        <v>0</v>
      </c>
      <c r="AD369" s="115" t="s">
        <v>0</v>
      </c>
      <c r="AE369" s="96" t="s">
        <v>0</v>
      </c>
      <c r="AF369" s="96" t="s">
        <v>0</v>
      </c>
      <c r="AG369" s="96" t="s">
        <v>0</v>
      </c>
      <c r="AH369" s="96" t="s">
        <v>0</v>
      </c>
      <c r="AI369" s="96">
        <v>6</v>
      </c>
      <c r="AJ369" s="75"/>
      <c r="AK369" s="75"/>
      <c r="AL369" s="75"/>
      <c r="AM369" s="75"/>
      <c r="AN369" s="75"/>
    </row>
    <row r="370" spans="1:40" x14ac:dyDescent="0.2">
      <c r="A370" s="81" t="str">
        <f t="shared" si="135"/>
        <v>111AB142277</v>
      </c>
      <c r="B370" s="81" t="str">
        <f t="shared" si="136"/>
        <v>L</v>
      </c>
      <c r="C370" s="81" t="str">
        <f t="shared" si="137"/>
        <v>PPG</v>
      </c>
      <c r="D370" s="70">
        <v>42277</v>
      </c>
      <c r="E370" s="95" t="s">
        <v>316</v>
      </c>
      <c r="F370" s="95" t="str">
        <f t="shared" ca="1" si="138"/>
        <v>Croydon</v>
      </c>
      <c r="G370" s="96" t="s">
        <v>0</v>
      </c>
      <c r="H370" s="114">
        <v>158</v>
      </c>
      <c r="I370" s="134">
        <v>101</v>
      </c>
      <c r="J370" s="96">
        <v>34</v>
      </c>
      <c r="K370" s="96">
        <v>7</v>
      </c>
      <c r="L370" s="96" t="s">
        <v>0</v>
      </c>
      <c r="M370" s="96" t="s">
        <v>0</v>
      </c>
      <c r="N370" s="114">
        <v>1</v>
      </c>
      <c r="O370" s="115">
        <v>136</v>
      </c>
      <c r="P370" s="96">
        <v>14</v>
      </c>
      <c r="Q370" s="96">
        <v>6</v>
      </c>
      <c r="R370" s="114">
        <v>2</v>
      </c>
      <c r="S370" s="115">
        <v>33</v>
      </c>
      <c r="T370" s="96">
        <v>88</v>
      </c>
      <c r="U370" s="96">
        <v>22</v>
      </c>
      <c r="V370" s="96">
        <v>8</v>
      </c>
      <c r="W370" s="114">
        <v>7</v>
      </c>
      <c r="X370" s="115">
        <v>45</v>
      </c>
      <c r="Y370" s="96">
        <v>45</v>
      </c>
      <c r="Z370" s="96">
        <v>36</v>
      </c>
      <c r="AA370" s="96">
        <v>12</v>
      </c>
      <c r="AB370" s="96">
        <v>10</v>
      </c>
      <c r="AC370" s="114" t="s">
        <v>0</v>
      </c>
      <c r="AD370" s="115" t="s">
        <v>0</v>
      </c>
      <c r="AE370" s="96" t="s">
        <v>0</v>
      </c>
      <c r="AF370" s="96" t="s">
        <v>0</v>
      </c>
      <c r="AG370" s="96" t="s">
        <v>0</v>
      </c>
      <c r="AH370" s="96" t="s">
        <v>0</v>
      </c>
      <c r="AI370" s="96">
        <v>15</v>
      </c>
      <c r="AJ370" s="75"/>
      <c r="AK370" s="75"/>
      <c r="AL370" s="75"/>
      <c r="AM370" s="75"/>
      <c r="AN370" s="75"/>
    </row>
    <row r="371" spans="1:40" x14ac:dyDescent="0.2">
      <c r="A371" s="81" t="str">
        <f t="shared" ref="A371:A434" si="139">CONCATENATE(E371,D371)</f>
        <v>111AB242277</v>
      </c>
      <c r="B371" s="81" t="str">
        <f t="shared" ref="B371:B434" si="140">INDEX($AL$13:$AN$86,MATCH($E371,Area_Code,0),2)</f>
        <v>E</v>
      </c>
      <c r="C371" s="81" t="str">
        <f t="shared" ref="C371:C434" si="141">VLOOKUP($E371,$AL$13:$AN$86,3,0)</f>
        <v>HUC</v>
      </c>
      <c r="D371" s="70">
        <v>42277</v>
      </c>
      <c r="E371" s="95" t="s">
        <v>43</v>
      </c>
      <c r="F371" s="95" t="str">
        <f t="shared" ref="F371:F434" ca="1" si="142">OFFSET($AK$12,MATCH($E371,Area_Code,0),0)</f>
        <v>Hertfordshire</v>
      </c>
      <c r="G371" s="96" t="s">
        <v>0</v>
      </c>
      <c r="H371" s="114">
        <v>860</v>
      </c>
      <c r="I371" s="134">
        <v>656</v>
      </c>
      <c r="J371" s="96">
        <v>140</v>
      </c>
      <c r="K371" s="96">
        <v>24</v>
      </c>
      <c r="L371" s="96" t="s">
        <v>0</v>
      </c>
      <c r="M371" s="96" t="s">
        <v>0</v>
      </c>
      <c r="N371" s="114">
        <v>10</v>
      </c>
      <c r="O371" s="115">
        <v>739</v>
      </c>
      <c r="P371" s="96">
        <v>61</v>
      </c>
      <c r="Q371" s="96">
        <v>16</v>
      </c>
      <c r="R371" s="114">
        <v>44</v>
      </c>
      <c r="S371" s="115">
        <v>286</v>
      </c>
      <c r="T371" s="96">
        <v>409</v>
      </c>
      <c r="U371" s="96">
        <v>122</v>
      </c>
      <c r="V371" s="96">
        <v>24</v>
      </c>
      <c r="W371" s="114">
        <v>19</v>
      </c>
      <c r="X371" s="115">
        <v>127</v>
      </c>
      <c r="Y371" s="96">
        <v>239</v>
      </c>
      <c r="Z371" s="96">
        <v>319</v>
      </c>
      <c r="AA371" s="96">
        <v>41</v>
      </c>
      <c r="AB371" s="96">
        <v>57</v>
      </c>
      <c r="AC371" s="114" t="s">
        <v>0</v>
      </c>
      <c r="AD371" s="115" t="s">
        <v>0</v>
      </c>
      <c r="AE371" s="96" t="s">
        <v>0</v>
      </c>
      <c r="AF371" s="96" t="s">
        <v>0</v>
      </c>
      <c r="AG371" s="96" t="s">
        <v>0</v>
      </c>
      <c r="AH371" s="96" t="s">
        <v>0</v>
      </c>
      <c r="AI371" s="96">
        <v>30</v>
      </c>
      <c r="AJ371" s="75"/>
      <c r="AK371" s="75"/>
      <c r="AL371" s="75"/>
      <c r="AM371" s="75"/>
      <c r="AN371" s="75"/>
    </row>
    <row r="372" spans="1:40" x14ac:dyDescent="0.2">
      <c r="A372" s="81" t="str">
        <f t="shared" si="139"/>
        <v>111AB342277</v>
      </c>
      <c r="B372" s="81" t="str">
        <f t="shared" si="140"/>
        <v>E</v>
      </c>
      <c r="C372" s="81" t="str">
        <f t="shared" si="141"/>
        <v>IC24</v>
      </c>
      <c r="D372" s="70">
        <v>42277</v>
      </c>
      <c r="E372" s="95" t="s">
        <v>318</v>
      </c>
      <c r="F372" s="95" t="str">
        <f t="shared" ca="1" si="142"/>
        <v>Great Yarmouth and Waveney</v>
      </c>
      <c r="G372" s="96" t="s">
        <v>0</v>
      </c>
      <c r="H372" s="114">
        <v>246</v>
      </c>
      <c r="I372" s="134">
        <v>185</v>
      </c>
      <c r="J372" s="96">
        <v>27</v>
      </c>
      <c r="K372" s="96">
        <v>8</v>
      </c>
      <c r="L372" s="96" t="s">
        <v>0</v>
      </c>
      <c r="M372" s="96" t="s">
        <v>0</v>
      </c>
      <c r="N372" s="114">
        <v>8</v>
      </c>
      <c r="O372" s="115">
        <v>209</v>
      </c>
      <c r="P372" s="96">
        <v>13</v>
      </c>
      <c r="Q372" s="96">
        <v>8</v>
      </c>
      <c r="R372" s="114">
        <v>16</v>
      </c>
      <c r="S372" s="115">
        <v>131</v>
      </c>
      <c r="T372" s="96">
        <v>57</v>
      </c>
      <c r="U372" s="96">
        <v>26</v>
      </c>
      <c r="V372" s="96">
        <v>22</v>
      </c>
      <c r="W372" s="114">
        <v>10</v>
      </c>
      <c r="X372" s="115">
        <v>102</v>
      </c>
      <c r="Y372" s="96">
        <v>63</v>
      </c>
      <c r="Z372" s="96">
        <v>102</v>
      </c>
      <c r="AA372" s="96">
        <v>9</v>
      </c>
      <c r="AB372" s="96">
        <v>34</v>
      </c>
      <c r="AC372" s="114" t="s">
        <v>0</v>
      </c>
      <c r="AD372" s="115" t="s">
        <v>0</v>
      </c>
      <c r="AE372" s="96" t="s">
        <v>0</v>
      </c>
      <c r="AF372" s="96" t="s">
        <v>0</v>
      </c>
      <c r="AG372" s="96" t="s">
        <v>0</v>
      </c>
      <c r="AH372" s="96" t="s">
        <v>0</v>
      </c>
      <c r="AI372" s="96">
        <v>18</v>
      </c>
      <c r="AJ372" s="75"/>
      <c r="AK372" s="75"/>
      <c r="AL372" s="75"/>
      <c r="AM372" s="75"/>
      <c r="AN372" s="75"/>
    </row>
    <row r="373" spans="1:40" x14ac:dyDescent="0.2">
      <c r="A373" s="81" t="str">
        <f t="shared" si="139"/>
        <v>111AB442277</v>
      </c>
      <c r="B373" s="81" t="str">
        <f t="shared" si="140"/>
        <v>SE</v>
      </c>
      <c r="C373" s="81" t="str">
        <f t="shared" si="141"/>
        <v>SCAS</v>
      </c>
      <c r="D373" s="70">
        <v>42277</v>
      </c>
      <c r="E373" s="95" t="s">
        <v>52</v>
      </c>
      <c r="F373" s="95" t="str">
        <f t="shared" ca="1" si="142"/>
        <v>Oxfordshire</v>
      </c>
      <c r="G373" s="96" t="s">
        <v>0</v>
      </c>
      <c r="H373" s="114">
        <v>159</v>
      </c>
      <c r="I373" s="134">
        <v>124</v>
      </c>
      <c r="J373" s="96">
        <v>20</v>
      </c>
      <c r="K373" s="96">
        <v>6</v>
      </c>
      <c r="L373" s="96" t="s">
        <v>0</v>
      </c>
      <c r="M373" s="96" t="s">
        <v>0</v>
      </c>
      <c r="N373" s="114">
        <v>0</v>
      </c>
      <c r="O373" s="115">
        <v>131</v>
      </c>
      <c r="P373" s="96">
        <v>10</v>
      </c>
      <c r="Q373" s="96">
        <v>5</v>
      </c>
      <c r="R373" s="114">
        <v>0</v>
      </c>
      <c r="S373" s="115">
        <v>54</v>
      </c>
      <c r="T373" s="96">
        <v>75</v>
      </c>
      <c r="U373" s="96">
        <v>12</v>
      </c>
      <c r="V373" s="96">
        <v>6</v>
      </c>
      <c r="W373" s="114">
        <v>0</v>
      </c>
      <c r="X373" s="115">
        <v>35</v>
      </c>
      <c r="Y373" s="96">
        <v>40</v>
      </c>
      <c r="Z373" s="96">
        <v>50</v>
      </c>
      <c r="AA373" s="96">
        <v>12</v>
      </c>
      <c r="AB373" s="96">
        <v>2</v>
      </c>
      <c r="AC373" s="114" t="s">
        <v>0</v>
      </c>
      <c r="AD373" s="115" t="s">
        <v>0</v>
      </c>
      <c r="AE373" s="96" t="s">
        <v>0</v>
      </c>
      <c r="AF373" s="96" t="s">
        <v>0</v>
      </c>
      <c r="AG373" s="96" t="s">
        <v>0</v>
      </c>
      <c r="AH373" s="96" t="s">
        <v>0</v>
      </c>
      <c r="AI373" s="96">
        <v>5</v>
      </c>
      <c r="AJ373" s="75"/>
      <c r="AK373" s="75"/>
      <c r="AL373" s="75"/>
      <c r="AM373" s="75"/>
      <c r="AN373" s="75"/>
    </row>
    <row r="374" spans="1:40" x14ac:dyDescent="0.2">
      <c r="A374" s="81" t="str">
        <f t="shared" si="139"/>
        <v>111AB942277</v>
      </c>
      <c r="B374" s="81" t="str">
        <f t="shared" si="140"/>
        <v>E</v>
      </c>
      <c r="C374" s="81" t="str">
        <f t="shared" si="141"/>
        <v>IC24</v>
      </c>
      <c r="D374" s="70">
        <v>42277</v>
      </c>
      <c r="E374" s="95" t="s">
        <v>321</v>
      </c>
      <c r="F374" s="95" t="str">
        <f t="shared" ca="1" si="142"/>
        <v>Norfolk</v>
      </c>
      <c r="G374" s="96" t="s">
        <v>0</v>
      </c>
      <c r="H374" s="114">
        <v>151</v>
      </c>
      <c r="I374" s="134">
        <v>116</v>
      </c>
      <c r="J374" s="96">
        <v>18</v>
      </c>
      <c r="K374" s="96">
        <v>6</v>
      </c>
      <c r="L374" s="96" t="s">
        <v>0</v>
      </c>
      <c r="M374" s="96" t="s">
        <v>0</v>
      </c>
      <c r="N374" s="114">
        <v>0</v>
      </c>
      <c r="O374" s="115">
        <v>133</v>
      </c>
      <c r="P374" s="96">
        <v>10</v>
      </c>
      <c r="Q374" s="96">
        <v>3</v>
      </c>
      <c r="R374" s="114">
        <v>6</v>
      </c>
      <c r="S374" s="115">
        <v>73</v>
      </c>
      <c r="T374" s="96">
        <v>51</v>
      </c>
      <c r="U374" s="96">
        <v>19</v>
      </c>
      <c r="V374" s="96">
        <v>3</v>
      </c>
      <c r="W374" s="114">
        <v>5</v>
      </c>
      <c r="X374" s="115">
        <v>39</v>
      </c>
      <c r="Y374" s="96">
        <v>41</v>
      </c>
      <c r="Z374" s="96">
        <v>47</v>
      </c>
      <c r="AA374" s="96">
        <v>22</v>
      </c>
      <c r="AB374" s="96">
        <v>8</v>
      </c>
      <c r="AC374" s="114" t="s">
        <v>0</v>
      </c>
      <c r="AD374" s="115" t="s">
        <v>0</v>
      </c>
      <c r="AE374" s="96" t="s">
        <v>0</v>
      </c>
      <c r="AF374" s="96" t="s">
        <v>0</v>
      </c>
      <c r="AG374" s="96" t="s">
        <v>0</v>
      </c>
      <c r="AH374" s="96" t="s">
        <v>0</v>
      </c>
      <c r="AI374" s="96">
        <v>11</v>
      </c>
      <c r="AJ374" s="75"/>
      <c r="AK374" s="75"/>
      <c r="AL374" s="75"/>
      <c r="AM374" s="75"/>
      <c r="AN374" s="75"/>
    </row>
    <row r="375" spans="1:40" x14ac:dyDescent="0.2">
      <c r="A375" s="81" t="str">
        <f t="shared" si="139"/>
        <v>111AC242277</v>
      </c>
      <c r="B375" s="81" t="str">
        <f t="shared" si="140"/>
        <v>E</v>
      </c>
      <c r="C375" s="81" t="str">
        <f t="shared" si="141"/>
        <v>PPG</v>
      </c>
      <c r="D375" s="70">
        <v>42277</v>
      </c>
      <c r="E375" s="95" t="s">
        <v>58</v>
      </c>
      <c r="F375" s="95" t="str">
        <f t="shared" ca="1" si="142"/>
        <v>Suffolk</v>
      </c>
      <c r="G375" s="96" t="s">
        <v>0</v>
      </c>
      <c r="H375" s="114">
        <v>446</v>
      </c>
      <c r="I375" s="134">
        <v>267</v>
      </c>
      <c r="J375" s="96">
        <v>130</v>
      </c>
      <c r="K375" s="96">
        <v>20</v>
      </c>
      <c r="L375" s="96" t="s">
        <v>0</v>
      </c>
      <c r="M375" s="96" t="s">
        <v>0</v>
      </c>
      <c r="N375" s="114">
        <v>1</v>
      </c>
      <c r="O375" s="115">
        <v>378</v>
      </c>
      <c r="P375" s="96">
        <v>46</v>
      </c>
      <c r="Q375" s="96">
        <v>17</v>
      </c>
      <c r="R375" s="114">
        <v>5</v>
      </c>
      <c r="S375" s="115">
        <v>0</v>
      </c>
      <c r="T375" s="96">
        <v>0</v>
      </c>
      <c r="U375" s="96">
        <v>0</v>
      </c>
      <c r="V375" s="96">
        <v>0</v>
      </c>
      <c r="W375" s="114">
        <v>0</v>
      </c>
      <c r="X375" s="115">
        <v>61</v>
      </c>
      <c r="Y375" s="96">
        <v>194</v>
      </c>
      <c r="Z375" s="96">
        <v>53</v>
      </c>
      <c r="AA375" s="96">
        <v>125</v>
      </c>
      <c r="AB375" s="96">
        <v>29</v>
      </c>
      <c r="AC375" s="114" t="s">
        <v>0</v>
      </c>
      <c r="AD375" s="115" t="s">
        <v>0</v>
      </c>
      <c r="AE375" s="96" t="s">
        <v>0</v>
      </c>
      <c r="AF375" s="96" t="s">
        <v>0</v>
      </c>
      <c r="AG375" s="96" t="s">
        <v>0</v>
      </c>
      <c r="AH375" s="96" t="s">
        <v>0</v>
      </c>
      <c r="AI375" s="96">
        <v>28</v>
      </c>
      <c r="AJ375" s="75"/>
      <c r="AK375" s="75"/>
      <c r="AL375" s="75"/>
      <c r="AM375" s="75"/>
      <c r="AN375" s="75"/>
    </row>
    <row r="376" spans="1:40" x14ac:dyDescent="0.2">
      <c r="A376" s="81" t="str">
        <f t="shared" si="139"/>
        <v>111AC342277</v>
      </c>
      <c r="B376" s="81" t="str">
        <f t="shared" si="140"/>
        <v>E</v>
      </c>
      <c r="C376" s="81" t="str">
        <f t="shared" si="141"/>
        <v>IC24</v>
      </c>
      <c r="D376" s="70">
        <v>42277</v>
      </c>
      <c r="E376" s="95" t="s">
        <v>66</v>
      </c>
      <c r="F376" s="95" t="str">
        <f t="shared" ca="1" si="142"/>
        <v>North Essex</v>
      </c>
      <c r="G376" s="96" t="s">
        <v>0</v>
      </c>
      <c r="H376" s="114">
        <v>248</v>
      </c>
      <c r="I376" s="134">
        <v>199</v>
      </c>
      <c r="J376" s="96">
        <v>25</v>
      </c>
      <c r="K376" s="96">
        <v>8</v>
      </c>
      <c r="L376" s="96" t="s">
        <v>0</v>
      </c>
      <c r="M376" s="96" t="s">
        <v>0</v>
      </c>
      <c r="N376" s="114">
        <v>3</v>
      </c>
      <c r="O376" s="115">
        <v>224</v>
      </c>
      <c r="P376" s="96">
        <v>13</v>
      </c>
      <c r="Q376" s="96">
        <v>5</v>
      </c>
      <c r="R376" s="114">
        <v>6</v>
      </c>
      <c r="S376" s="115">
        <v>155</v>
      </c>
      <c r="T376" s="96">
        <v>58</v>
      </c>
      <c r="U376" s="96">
        <v>21</v>
      </c>
      <c r="V376" s="96">
        <v>13</v>
      </c>
      <c r="W376" s="114">
        <v>1</v>
      </c>
      <c r="X376" s="115">
        <v>34</v>
      </c>
      <c r="Y376" s="96">
        <v>48</v>
      </c>
      <c r="Z376" s="96">
        <v>129</v>
      </c>
      <c r="AA376" s="96">
        <v>14</v>
      </c>
      <c r="AB376" s="96">
        <v>25</v>
      </c>
      <c r="AC376" s="114" t="s">
        <v>0</v>
      </c>
      <c r="AD376" s="115" t="s">
        <v>0</v>
      </c>
      <c r="AE376" s="96" t="s">
        <v>0</v>
      </c>
      <c r="AF376" s="96" t="s">
        <v>0</v>
      </c>
      <c r="AG376" s="96" t="s">
        <v>0</v>
      </c>
      <c r="AH376" s="96" t="s">
        <v>0</v>
      </c>
      <c r="AI376" s="96">
        <v>13</v>
      </c>
      <c r="AJ376" s="75"/>
      <c r="AK376" s="75"/>
      <c r="AL376" s="75"/>
      <c r="AM376" s="75"/>
      <c r="AN376" s="75"/>
    </row>
    <row r="377" spans="1:40" x14ac:dyDescent="0.2">
      <c r="A377" s="81" t="str">
        <f t="shared" si="139"/>
        <v>111AC442277</v>
      </c>
      <c r="B377" s="81" t="str">
        <f t="shared" si="140"/>
        <v>E</v>
      </c>
      <c r="C377" s="81" t="str">
        <f t="shared" si="141"/>
        <v>IC24</v>
      </c>
      <c r="D377" s="70">
        <v>42277</v>
      </c>
      <c r="E377" s="95" t="s">
        <v>78</v>
      </c>
      <c r="F377" s="95" t="str">
        <f t="shared" ca="1" si="142"/>
        <v>South Essex</v>
      </c>
      <c r="G377" s="96" t="s">
        <v>0</v>
      </c>
      <c r="H377" s="114">
        <v>222</v>
      </c>
      <c r="I377" s="134">
        <v>184</v>
      </c>
      <c r="J377" s="96">
        <v>25</v>
      </c>
      <c r="K377" s="96">
        <v>1</v>
      </c>
      <c r="L377" s="96" t="s">
        <v>0</v>
      </c>
      <c r="M377" s="96" t="s">
        <v>0</v>
      </c>
      <c r="N377" s="114">
        <v>2</v>
      </c>
      <c r="O377" s="115">
        <v>190</v>
      </c>
      <c r="P377" s="96">
        <v>11</v>
      </c>
      <c r="Q377" s="96">
        <v>6</v>
      </c>
      <c r="R377" s="114">
        <v>15</v>
      </c>
      <c r="S377" s="115">
        <v>125</v>
      </c>
      <c r="T377" s="96">
        <v>56</v>
      </c>
      <c r="U377" s="96">
        <v>30</v>
      </c>
      <c r="V377" s="96">
        <v>6</v>
      </c>
      <c r="W377" s="114">
        <v>5</v>
      </c>
      <c r="X377" s="115">
        <v>44</v>
      </c>
      <c r="Y377" s="96">
        <v>73</v>
      </c>
      <c r="Z377" s="96">
        <v>78</v>
      </c>
      <c r="AA377" s="96">
        <v>8</v>
      </c>
      <c r="AB377" s="96">
        <v>22</v>
      </c>
      <c r="AC377" s="114" t="s">
        <v>0</v>
      </c>
      <c r="AD377" s="115" t="s">
        <v>0</v>
      </c>
      <c r="AE377" s="96" t="s">
        <v>0</v>
      </c>
      <c r="AF377" s="96" t="s">
        <v>0</v>
      </c>
      <c r="AG377" s="96" t="s">
        <v>0</v>
      </c>
      <c r="AH377" s="96" t="s">
        <v>0</v>
      </c>
      <c r="AI377" s="96">
        <v>10</v>
      </c>
      <c r="AJ377" s="75"/>
      <c r="AK377" s="75"/>
      <c r="AL377" s="75"/>
      <c r="AM377" s="75"/>
      <c r="AN377" s="75"/>
    </row>
    <row r="378" spans="1:40" x14ac:dyDescent="0.2">
      <c r="A378" s="81" t="str">
        <f t="shared" si="139"/>
        <v>111AC542277</v>
      </c>
      <c r="B378" s="81" t="str">
        <f t="shared" si="140"/>
        <v>E</v>
      </c>
      <c r="C378" s="81" t="str">
        <f t="shared" si="141"/>
        <v>HUC</v>
      </c>
      <c r="D378" s="70">
        <v>42277</v>
      </c>
      <c r="E378" s="95" t="s">
        <v>92</v>
      </c>
      <c r="F378" s="95" t="str">
        <f t="shared" ca="1" si="142"/>
        <v>Cambridgeshire and Peterborough</v>
      </c>
      <c r="G378" s="96" t="s">
        <v>0</v>
      </c>
      <c r="H378" s="114">
        <v>792</v>
      </c>
      <c r="I378" s="134">
        <v>542</v>
      </c>
      <c r="J378" s="96">
        <v>160</v>
      </c>
      <c r="K378" s="96">
        <v>39</v>
      </c>
      <c r="L378" s="96" t="s">
        <v>0</v>
      </c>
      <c r="M378" s="96" t="s">
        <v>0</v>
      </c>
      <c r="N378" s="114">
        <v>8</v>
      </c>
      <c r="O378" s="115">
        <v>658</v>
      </c>
      <c r="P378" s="96">
        <v>65</v>
      </c>
      <c r="Q378" s="96">
        <v>20</v>
      </c>
      <c r="R378" s="114">
        <v>49</v>
      </c>
      <c r="S378" s="115">
        <v>202</v>
      </c>
      <c r="T378" s="96">
        <v>418</v>
      </c>
      <c r="U378" s="96">
        <v>113</v>
      </c>
      <c r="V378" s="96">
        <v>26</v>
      </c>
      <c r="W378" s="114">
        <v>33</v>
      </c>
      <c r="X378" s="115">
        <v>130</v>
      </c>
      <c r="Y378" s="96">
        <v>195</v>
      </c>
      <c r="Z378" s="96">
        <v>276</v>
      </c>
      <c r="AA378" s="96">
        <v>34</v>
      </c>
      <c r="AB378" s="96">
        <v>50</v>
      </c>
      <c r="AC378" s="114" t="s">
        <v>0</v>
      </c>
      <c r="AD378" s="115" t="s">
        <v>0</v>
      </c>
      <c r="AE378" s="96" t="s">
        <v>0</v>
      </c>
      <c r="AF378" s="96" t="s">
        <v>0</v>
      </c>
      <c r="AG378" s="96" t="s">
        <v>0</v>
      </c>
      <c r="AH378" s="96" t="s">
        <v>0</v>
      </c>
      <c r="AI378" s="96">
        <v>43</v>
      </c>
      <c r="AJ378" s="75"/>
      <c r="AK378" s="75"/>
      <c r="AL378" s="75"/>
      <c r="AM378" s="75"/>
      <c r="AN378" s="75"/>
    </row>
    <row r="379" spans="1:40" x14ac:dyDescent="0.2">
      <c r="A379" s="81" t="str">
        <f t="shared" si="139"/>
        <v>111AC642277</v>
      </c>
      <c r="B379" s="81" t="str">
        <f t="shared" si="140"/>
        <v>M</v>
      </c>
      <c r="C379" s="81" t="str">
        <f t="shared" si="141"/>
        <v>DHU</v>
      </c>
      <c r="D379" s="70">
        <v>42277</v>
      </c>
      <c r="E379" s="95" t="s">
        <v>94</v>
      </c>
      <c r="F379" s="95" t="str">
        <f t="shared" ca="1" si="142"/>
        <v>Northamptonshire</v>
      </c>
      <c r="G379" s="96" t="s">
        <v>0</v>
      </c>
      <c r="H379" s="114">
        <v>160</v>
      </c>
      <c r="I379" s="134">
        <v>121</v>
      </c>
      <c r="J379" s="96">
        <v>27</v>
      </c>
      <c r="K379" s="96">
        <v>4</v>
      </c>
      <c r="L379" s="96" t="s">
        <v>0</v>
      </c>
      <c r="M379" s="96" t="s">
        <v>0</v>
      </c>
      <c r="N379" s="114">
        <v>1</v>
      </c>
      <c r="O379" s="115">
        <v>135</v>
      </c>
      <c r="P379" s="96">
        <v>19</v>
      </c>
      <c r="Q379" s="96">
        <v>5</v>
      </c>
      <c r="R379" s="114">
        <v>1</v>
      </c>
      <c r="S379" s="115">
        <v>40</v>
      </c>
      <c r="T379" s="96">
        <v>77</v>
      </c>
      <c r="U379" s="96">
        <v>25</v>
      </c>
      <c r="V379" s="96">
        <v>6</v>
      </c>
      <c r="W379" s="114">
        <v>12</v>
      </c>
      <c r="X379" s="115">
        <v>14</v>
      </c>
      <c r="Y379" s="96">
        <v>33</v>
      </c>
      <c r="Z379" s="96">
        <v>76</v>
      </c>
      <c r="AA379" s="96">
        <v>12</v>
      </c>
      <c r="AB379" s="96">
        <v>13</v>
      </c>
      <c r="AC379" s="114" t="s">
        <v>0</v>
      </c>
      <c r="AD379" s="115" t="s">
        <v>0</v>
      </c>
      <c r="AE379" s="96" t="s">
        <v>0</v>
      </c>
      <c r="AF379" s="96" t="s">
        <v>0</v>
      </c>
      <c r="AG379" s="96" t="s">
        <v>0</v>
      </c>
      <c r="AH379" s="96" t="s">
        <v>0</v>
      </c>
      <c r="AI379" s="96">
        <v>7</v>
      </c>
      <c r="AJ379" s="75"/>
      <c r="AK379" s="75"/>
      <c r="AL379" s="75"/>
      <c r="AM379" s="75"/>
      <c r="AN379" s="75"/>
    </row>
    <row r="380" spans="1:40" x14ac:dyDescent="0.2">
      <c r="A380" s="81" t="str">
        <f t="shared" si="139"/>
        <v>111AC742277</v>
      </c>
      <c r="B380" s="81" t="str">
        <f t="shared" si="140"/>
        <v>E</v>
      </c>
      <c r="C380" s="81" t="str">
        <f t="shared" si="141"/>
        <v>DHU</v>
      </c>
      <c r="D380" s="70">
        <v>42277</v>
      </c>
      <c r="E380" s="95" t="s">
        <v>96</v>
      </c>
      <c r="F380" s="95" t="str">
        <f t="shared" ca="1" si="142"/>
        <v>Milton Keynes</v>
      </c>
      <c r="G380" s="96" t="s">
        <v>0</v>
      </c>
      <c r="H380" s="114">
        <v>212</v>
      </c>
      <c r="I380" s="134">
        <v>113</v>
      </c>
      <c r="J380" s="96">
        <v>63</v>
      </c>
      <c r="K380" s="96">
        <v>14</v>
      </c>
      <c r="L380" s="96" t="s">
        <v>0</v>
      </c>
      <c r="M380" s="96" t="s">
        <v>0</v>
      </c>
      <c r="N380" s="114">
        <v>3</v>
      </c>
      <c r="O380" s="115">
        <v>174</v>
      </c>
      <c r="P380" s="96">
        <v>16</v>
      </c>
      <c r="Q380" s="96">
        <v>8</v>
      </c>
      <c r="R380" s="114">
        <v>8</v>
      </c>
      <c r="S380" s="115">
        <v>0</v>
      </c>
      <c r="T380" s="96">
        <v>0</v>
      </c>
      <c r="U380" s="96">
        <v>0</v>
      </c>
      <c r="V380" s="96">
        <v>0</v>
      </c>
      <c r="W380" s="114">
        <v>0</v>
      </c>
      <c r="X380" s="115">
        <v>27</v>
      </c>
      <c r="Y380" s="96">
        <v>46</v>
      </c>
      <c r="Z380" s="96">
        <v>69</v>
      </c>
      <c r="AA380" s="96">
        <v>48</v>
      </c>
      <c r="AB380" s="96">
        <v>13</v>
      </c>
      <c r="AC380" s="114" t="s">
        <v>0</v>
      </c>
      <c r="AD380" s="115" t="s">
        <v>0</v>
      </c>
      <c r="AE380" s="96" t="s">
        <v>0</v>
      </c>
      <c r="AF380" s="96" t="s">
        <v>0</v>
      </c>
      <c r="AG380" s="96" t="s">
        <v>0</v>
      </c>
      <c r="AH380" s="96" t="s">
        <v>0</v>
      </c>
      <c r="AI380" s="96">
        <v>13</v>
      </c>
      <c r="AJ380" s="75"/>
      <c r="AK380" s="75"/>
      <c r="AL380" s="75"/>
      <c r="AM380" s="75"/>
      <c r="AN380" s="75"/>
    </row>
    <row r="381" spans="1:40" x14ac:dyDescent="0.2">
      <c r="A381" s="81" t="str">
        <f t="shared" si="139"/>
        <v>111AC842277</v>
      </c>
      <c r="B381" s="81" t="str">
        <f t="shared" si="140"/>
        <v>M</v>
      </c>
      <c r="C381" s="81" t="str">
        <f t="shared" si="141"/>
        <v>DHU</v>
      </c>
      <c r="D381" s="70">
        <v>42277</v>
      </c>
      <c r="E381" s="95" t="s">
        <v>101</v>
      </c>
      <c r="F381" s="95" t="str">
        <f t="shared" ca="1" si="142"/>
        <v>Leicestershire and Rutland</v>
      </c>
      <c r="G381" s="96" t="s">
        <v>0</v>
      </c>
      <c r="H381" s="114">
        <v>153</v>
      </c>
      <c r="I381" s="134">
        <v>97</v>
      </c>
      <c r="J381" s="96">
        <v>34</v>
      </c>
      <c r="K381" s="96">
        <v>15</v>
      </c>
      <c r="L381" s="96" t="s">
        <v>0</v>
      </c>
      <c r="M381" s="96" t="s">
        <v>0</v>
      </c>
      <c r="N381" s="114">
        <v>1</v>
      </c>
      <c r="O381" s="115">
        <v>129</v>
      </c>
      <c r="P381" s="96">
        <v>18</v>
      </c>
      <c r="Q381" s="96">
        <v>5</v>
      </c>
      <c r="R381" s="114">
        <v>1</v>
      </c>
      <c r="S381" s="115">
        <v>46</v>
      </c>
      <c r="T381" s="96">
        <v>61</v>
      </c>
      <c r="U381" s="96">
        <v>35</v>
      </c>
      <c r="V381" s="96">
        <v>5</v>
      </c>
      <c r="W381" s="114">
        <v>6</v>
      </c>
      <c r="X381" s="115">
        <v>24</v>
      </c>
      <c r="Y381" s="96">
        <v>23</v>
      </c>
      <c r="Z381" s="96">
        <v>83</v>
      </c>
      <c r="AA381" s="96">
        <v>8</v>
      </c>
      <c r="AB381" s="96">
        <v>8</v>
      </c>
      <c r="AC381" s="114" t="s">
        <v>0</v>
      </c>
      <c r="AD381" s="115" t="s">
        <v>0</v>
      </c>
      <c r="AE381" s="96" t="s">
        <v>0</v>
      </c>
      <c r="AF381" s="96" t="s">
        <v>0</v>
      </c>
      <c r="AG381" s="96" t="s">
        <v>0</v>
      </c>
      <c r="AH381" s="96" t="s">
        <v>0</v>
      </c>
      <c r="AI381" s="96">
        <v>6</v>
      </c>
      <c r="AJ381" s="75"/>
      <c r="AK381" s="75"/>
      <c r="AL381" s="75"/>
      <c r="AM381" s="75"/>
      <c r="AN381" s="75"/>
    </row>
    <row r="382" spans="1:40" x14ac:dyDescent="0.2">
      <c r="A382" s="81" t="str">
        <f t="shared" si="139"/>
        <v>111AC942277</v>
      </c>
      <c r="B382" s="81" t="str">
        <f t="shared" si="140"/>
        <v>M</v>
      </c>
      <c r="C382" s="81" t="str">
        <f t="shared" si="141"/>
        <v>PPG</v>
      </c>
      <c r="D382" s="70">
        <v>42277</v>
      </c>
      <c r="E382" s="95" t="s">
        <v>109</v>
      </c>
      <c r="F382" s="95" t="str">
        <f t="shared" ca="1" si="142"/>
        <v>West Midlands excluding Staffs</v>
      </c>
      <c r="G382" s="96" t="s">
        <v>0</v>
      </c>
      <c r="H382" s="114">
        <v>959</v>
      </c>
      <c r="I382" s="134">
        <v>733</v>
      </c>
      <c r="J382" s="96">
        <v>145</v>
      </c>
      <c r="K382" s="96">
        <v>27</v>
      </c>
      <c r="L382" s="96" t="s">
        <v>0</v>
      </c>
      <c r="M382" s="96" t="s">
        <v>0</v>
      </c>
      <c r="N382" s="114">
        <v>13</v>
      </c>
      <c r="O382" s="115">
        <v>841</v>
      </c>
      <c r="P382" s="96">
        <v>69</v>
      </c>
      <c r="Q382" s="96">
        <v>24</v>
      </c>
      <c r="R382" s="114">
        <v>25</v>
      </c>
      <c r="S382" s="115">
        <v>270</v>
      </c>
      <c r="T382" s="96">
        <v>446</v>
      </c>
      <c r="U382" s="96">
        <v>119</v>
      </c>
      <c r="V382" s="96">
        <v>39</v>
      </c>
      <c r="W382" s="114">
        <v>85</v>
      </c>
      <c r="X382" s="115">
        <v>25</v>
      </c>
      <c r="Y382" s="96">
        <v>54</v>
      </c>
      <c r="Z382" s="96">
        <v>262</v>
      </c>
      <c r="AA382" s="96">
        <v>4</v>
      </c>
      <c r="AB382" s="96">
        <v>0</v>
      </c>
      <c r="AC382" s="114" t="s">
        <v>0</v>
      </c>
      <c r="AD382" s="115" t="s">
        <v>0</v>
      </c>
      <c r="AE382" s="96" t="s">
        <v>0</v>
      </c>
      <c r="AF382" s="96" t="s">
        <v>0</v>
      </c>
      <c r="AG382" s="96" t="s">
        <v>0</v>
      </c>
      <c r="AH382" s="96" t="s">
        <v>0</v>
      </c>
      <c r="AI382" s="96">
        <v>41</v>
      </c>
      <c r="AJ382" s="75"/>
      <c r="AK382" s="75"/>
      <c r="AL382" s="75"/>
      <c r="AM382" s="75"/>
      <c r="AN382" s="75"/>
    </row>
    <row r="383" spans="1:40" x14ac:dyDescent="0.2">
      <c r="A383" s="81" t="str">
        <f t="shared" si="139"/>
        <v>111AD142277</v>
      </c>
      <c r="B383" s="81" t="str">
        <f t="shared" si="140"/>
        <v>L</v>
      </c>
      <c r="C383" s="81" t="str">
        <f t="shared" si="141"/>
        <v>PPG</v>
      </c>
      <c r="D383" s="70">
        <v>42277</v>
      </c>
      <c r="E383" s="95" t="s">
        <v>319</v>
      </c>
      <c r="F383" s="95" t="str">
        <f t="shared" ca="1" si="142"/>
        <v>Wandsworth</v>
      </c>
      <c r="G383" s="96" t="s">
        <v>0</v>
      </c>
      <c r="H383" s="114">
        <v>133</v>
      </c>
      <c r="I383" s="134">
        <v>92</v>
      </c>
      <c r="J383" s="96">
        <v>32</v>
      </c>
      <c r="K383" s="96">
        <v>4</v>
      </c>
      <c r="L383" s="96" t="s">
        <v>0</v>
      </c>
      <c r="M383" s="96" t="s">
        <v>0</v>
      </c>
      <c r="N383" s="114">
        <v>4</v>
      </c>
      <c r="O383" s="115">
        <v>108</v>
      </c>
      <c r="P383" s="96">
        <v>21</v>
      </c>
      <c r="Q383" s="96">
        <v>2</v>
      </c>
      <c r="R383" s="114">
        <v>2</v>
      </c>
      <c r="S383" s="115">
        <v>29</v>
      </c>
      <c r="T383" s="96">
        <v>65</v>
      </c>
      <c r="U383" s="96">
        <v>22</v>
      </c>
      <c r="V383" s="96">
        <v>7</v>
      </c>
      <c r="W383" s="114">
        <v>10</v>
      </c>
      <c r="X383" s="115">
        <v>36</v>
      </c>
      <c r="Y383" s="96">
        <v>43</v>
      </c>
      <c r="Z383" s="96">
        <v>28</v>
      </c>
      <c r="AA383" s="96">
        <v>6</v>
      </c>
      <c r="AB383" s="96">
        <v>14</v>
      </c>
      <c r="AC383" s="114" t="s">
        <v>0</v>
      </c>
      <c r="AD383" s="115" t="s">
        <v>0</v>
      </c>
      <c r="AE383" s="96" t="s">
        <v>0</v>
      </c>
      <c r="AF383" s="96" t="s">
        <v>0</v>
      </c>
      <c r="AG383" s="96" t="s">
        <v>0</v>
      </c>
      <c r="AH383" s="96" t="s">
        <v>0</v>
      </c>
      <c r="AI383" s="96">
        <v>4</v>
      </c>
      <c r="AJ383" s="75"/>
      <c r="AK383" s="75"/>
      <c r="AL383" s="75"/>
      <c r="AM383" s="75"/>
      <c r="AN383" s="75"/>
    </row>
    <row r="384" spans="1:40" x14ac:dyDescent="0.2">
      <c r="A384" s="81" t="str">
        <f t="shared" si="139"/>
        <v>111AD242277</v>
      </c>
      <c r="B384" s="81" t="str">
        <f t="shared" si="140"/>
        <v>L</v>
      </c>
      <c r="C384" s="81" t="str">
        <f t="shared" si="141"/>
        <v>PPG</v>
      </c>
      <c r="D384" s="70">
        <v>42277</v>
      </c>
      <c r="E384" s="95" t="s">
        <v>323</v>
      </c>
      <c r="F384" s="95" t="str">
        <f t="shared" ca="1" si="142"/>
        <v>Sutton &amp; Merton</v>
      </c>
      <c r="G384" s="96" t="s">
        <v>0</v>
      </c>
      <c r="H384" s="114">
        <v>112</v>
      </c>
      <c r="I384" s="134">
        <v>81</v>
      </c>
      <c r="J384" s="96">
        <v>17</v>
      </c>
      <c r="K384" s="96">
        <v>2</v>
      </c>
      <c r="L384" s="96" t="s">
        <v>0</v>
      </c>
      <c r="M384" s="96" t="s">
        <v>0</v>
      </c>
      <c r="N384" s="114">
        <v>3</v>
      </c>
      <c r="O384" s="115">
        <v>96</v>
      </c>
      <c r="P384" s="96">
        <v>9</v>
      </c>
      <c r="Q384" s="96">
        <v>2</v>
      </c>
      <c r="R384" s="114">
        <v>5</v>
      </c>
      <c r="S384" s="115">
        <v>17</v>
      </c>
      <c r="T384" s="96">
        <v>54</v>
      </c>
      <c r="U384" s="96">
        <v>24</v>
      </c>
      <c r="V384" s="96">
        <v>9</v>
      </c>
      <c r="W384" s="114">
        <v>8</v>
      </c>
      <c r="X384" s="115">
        <v>31</v>
      </c>
      <c r="Y384" s="96">
        <v>35</v>
      </c>
      <c r="Z384" s="96">
        <v>31</v>
      </c>
      <c r="AA384" s="96">
        <v>8</v>
      </c>
      <c r="AB384" s="96">
        <v>4</v>
      </c>
      <c r="AC384" s="114" t="s">
        <v>0</v>
      </c>
      <c r="AD384" s="115" t="s">
        <v>0</v>
      </c>
      <c r="AE384" s="96" t="s">
        <v>0</v>
      </c>
      <c r="AF384" s="96" t="s">
        <v>0</v>
      </c>
      <c r="AG384" s="96" t="s">
        <v>0</v>
      </c>
      <c r="AH384" s="96" t="s">
        <v>0</v>
      </c>
      <c r="AI384" s="96">
        <v>9</v>
      </c>
      <c r="AJ384" s="75"/>
      <c r="AK384" s="75"/>
      <c r="AL384" s="75"/>
      <c r="AM384" s="75"/>
      <c r="AN384" s="75"/>
    </row>
    <row r="385" spans="1:40" x14ac:dyDescent="0.2">
      <c r="A385" s="81" t="str">
        <f t="shared" si="139"/>
        <v>111AD342277</v>
      </c>
      <c r="B385" s="81" t="str">
        <f t="shared" si="140"/>
        <v>L</v>
      </c>
      <c r="C385" s="81" t="str">
        <f t="shared" si="141"/>
        <v>PPG</v>
      </c>
      <c r="D385" s="70">
        <v>42277</v>
      </c>
      <c r="E385" s="95" t="s">
        <v>325</v>
      </c>
      <c r="F385" s="95" t="str">
        <f t="shared" ca="1" si="142"/>
        <v>Kingston &amp; Richmond</v>
      </c>
      <c r="G385" s="96" t="s">
        <v>0</v>
      </c>
      <c r="H385" s="114">
        <v>113</v>
      </c>
      <c r="I385" s="134">
        <v>88</v>
      </c>
      <c r="J385" s="96">
        <v>16</v>
      </c>
      <c r="K385" s="96">
        <v>5</v>
      </c>
      <c r="L385" s="96" t="s">
        <v>0</v>
      </c>
      <c r="M385" s="96" t="s">
        <v>0</v>
      </c>
      <c r="N385" s="114">
        <v>1</v>
      </c>
      <c r="O385" s="115">
        <v>103</v>
      </c>
      <c r="P385" s="96">
        <v>6</v>
      </c>
      <c r="Q385" s="96">
        <v>2</v>
      </c>
      <c r="R385" s="114">
        <v>2</v>
      </c>
      <c r="S385" s="115">
        <v>21</v>
      </c>
      <c r="T385" s="96">
        <v>65</v>
      </c>
      <c r="U385" s="96">
        <v>14</v>
      </c>
      <c r="V385" s="96">
        <v>6</v>
      </c>
      <c r="W385" s="114">
        <v>7</v>
      </c>
      <c r="X385" s="115">
        <v>23</v>
      </c>
      <c r="Y385" s="96">
        <v>40</v>
      </c>
      <c r="Z385" s="96">
        <v>26</v>
      </c>
      <c r="AA385" s="96">
        <v>11</v>
      </c>
      <c r="AB385" s="96">
        <v>7</v>
      </c>
      <c r="AC385" s="114" t="s">
        <v>0</v>
      </c>
      <c r="AD385" s="115" t="s">
        <v>0</v>
      </c>
      <c r="AE385" s="96" t="s">
        <v>0</v>
      </c>
      <c r="AF385" s="96" t="s">
        <v>0</v>
      </c>
      <c r="AG385" s="96" t="s">
        <v>0</v>
      </c>
      <c r="AH385" s="96" t="s">
        <v>0</v>
      </c>
      <c r="AI385" s="96">
        <v>3</v>
      </c>
      <c r="AJ385" s="75"/>
      <c r="AK385" s="75"/>
      <c r="AL385" s="75"/>
      <c r="AM385" s="75"/>
      <c r="AN385" s="75"/>
    </row>
    <row r="386" spans="1:40" x14ac:dyDescent="0.2">
      <c r="A386" s="81" t="str">
        <f t="shared" si="139"/>
        <v>111AD442277</v>
      </c>
      <c r="B386" s="81" t="str">
        <f t="shared" si="140"/>
        <v>L</v>
      </c>
      <c r="C386" s="81" t="str">
        <f t="shared" si="141"/>
        <v>PPG</v>
      </c>
      <c r="D386" s="70">
        <v>42277</v>
      </c>
      <c r="E386" s="95" t="s">
        <v>111</v>
      </c>
      <c r="F386" s="95" t="str">
        <f t="shared" ca="1" si="142"/>
        <v>Outer North West London</v>
      </c>
      <c r="G386" s="96" t="s">
        <v>0</v>
      </c>
      <c r="H386" s="114">
        <v>311</v>
      </c>
      <c r="I386" s="134">
        <v>205</v>
      </c>
      <c r="J386" s="96">
        <v>65</v>
      </c>
      <c r="K386" s="96">
        <v>14</v>
      </c>
      <c r="L386" s="96" t="s">
        <v>0</v>
      </c>
      <c r="M386" s="96" t="s">
        <v>0</v>
      </c>
      <c r="N386" s="114">
        <v>4</v>
      </c>
      <c r="O386" s="115">
        <v>255</v>
      </c>
      <c r="P386" s="96">
        <v>26</v>
      </c>
      <c r="Q386" s="96">
        <v>20</v>
      </c>
      <c r="R386" s="114">
        <v>6</v>
      </c>
      <c r="S386" s="115">
        <v>68</v>
      </c>
      <c r="T386" s="96">
        <v>143</v>
      </c>
      <c r="U386" s="96">
        <v>57</v>
      </c>
      <c r="V386" s="96">
        <v>24</v>
      </c>
      <c r="W386" s="114">
        <v>19</v>
      </c>
      <c r="X386" s="115">
        <v>112</v>
      </c>
      <c r="Y386" s="96">
        <v>83</v>
      </c>
      <c r="Z386" s="96">
        <v>64</v>
      </c>
      <c r="AA386" s="96">
        <v>22</v>
      </c>
      <c r="AB386" s="96">
        <v>6</v>
      </c>
      <c r="AC386" s="114" t="s">
        <v>0</v>
      </c>
      <c r="AD386" s="115" t="s">
        <v>0</v>
      </c>
      <c r="AE386" s="96" t="s">
        <v>0</v>
      </c>
      <c r="AF386" s="96" t="s">
        <v>0</v>
      </c>
      <c r="AG386" s="96" t="s">
        <v>0</v>
      </c>
      <c r="AH386" s="96" t="s">
        <v>0</v>
      </c>
      <c r="AI386" s="96">
        <v>22</v>
      </c>
      <c r="AJ386" s="75"/>
      <c r="AK386" s="75"/>
      <c r="AL386" s="75"/>
      <c r="AM386" s="75"/>
      <c r="AN386" s="75"/>
    </row>
    <row r="387" spans="1:40" x14ac:dyDescent="0.2">
      <c r="A387" s="81" t="str">
        <f t="shared" si="139"/>
        <v>111AD542277</v>
      </c>
      <c r="B387" s="81" t="str">
        <f t="shared" si="140"/>
        <v>L</v>
      </c>
      <c r="C387" s="81" t="str">
        <f t="shared" si="141"/>
        <v>LCW</v>
      </c>
      <c r="D387" s="70">
        <v>42277</v>
      </c>
      <c r="E387" s="95" t="s">
        <v>113</v>
      </c>
      <c r="F387" s="95" t="str">
        <f t="shared" ca="1" si="142"/>
        <v>North Central London</v>
      </c>
      <c r="G387" s="96" t="s">
        <v>0</v>
      </c>
      <c r="H387" s="114">
        <v>152</v>
      </c>
      <c r="I387" s="134">
        <v>101</v>
      </c>
      <c r="J387" s="96">
        <v>36</v>
      </c>
      <c r="K387" s="96">
        <v>6</v>
      </c>
      <c r="L387" s="96" t="s">
        <v>0</v>
      </c>
      <c r="M387" s="96" t="s">
        <v>0</v>
      </c>
      <c r="N387" s="114">
        <v>0</v>
      </c>
      <c r="O387" s="115">
        <v>132</v>
      </c>
      <c r="P387" s="96">
        <v>11</v>
      </c>
      <c r="Q387" s="96">
        <v>9</v>
      </c>
      <c r="R387" s="114">
        <v>0</v>
      </c>
      <c r="S387" s="115">
        <v>60</v>
      </c>
      <c r="T387" s="96">
        <v>70</v>
      </c>
      <c r="U387" s="96">
        <v>16</v>
      </c>
      <c r="V387" s="96">
        <v>5</v>
      </c>
      <c r="W387" s="114">
        <v>1</v>
      </c>
      <c r="X387" s="115">
        <v>34</v>
      </c>
      <c r="Y387" s="96">
        <v>50</v>
      </c>
      <c r="Z387" s="96">
        <v>58</v>
      </c>
      <c r="AA387" s="96">
        <v>2</v>
      </c>
      <c r="AB387" s="96">
        <v>8</v>
      </c>
      <c r="AC387" s="114" t="s">
        <v>0</v>
      </c>
      <c r="AD387" s="115" t="s">
        <v>0</v>
      </c>
      <c r="AE387" s="96" t="s">
        <v>0</v>
      </c>
      <c r="AF387" s="96" t="s">
        <v>0</v>
      </c>
      <c r="AG387" s="96" t="s">
        <v>0</v>
      </c>
      <c r="AH387" s="96" t="s">
        <v>0</v>
      </c>
      <c r="AI387" s="96">
        <v>9</v>
      </c>
      <c r="AJ387" s="75"/>
      <c r="AK387" s="75"/>
      <c r="AL387" s="75"/>
      <c r="AM387" s="75"/>
      <c r="AN387" s="75"/>
    </row>
    <row r="388" spans="1:40" x14ac:dyDescent="0.2">
      <c r="A388" s="81" t="str">
        <f t="shared" si="139"/>
        <v>111AD642277</v>
      </c>
      <c r="B388" s="81" t="str">
        <f t="shared" si="140"/>
        <v>L</v>
      </c>
      <c r="C388" s="81" t="str">
        <f t="shared" si="141"/>
        <v>PELC</v>
      </c>
      <c r="D388" s="70">
        <v>42277</v>
      </c>
      <c r="E388" s="95" t="s">
        <v>115</v>
      </c>
      <c r="F388" s="95" t="str">
        <f t="shared" ca="1" si="142"/>
        <v>Outer North East London</v>
      </c>
      <c r="G388" s="96" t="s">
        <v>0</v>
      </c>
      <c r="H388" s="114">
        <v>195</v>
      </c>
      <c r="I388" s="134">
        <v>115</v>
      </c>
      <c r="J388" s="96">
        <v>51</v>
      </c>
      <c r="K388" s="96">
        <v>12</v>
      </c>
      <c r="L388" s="96" t="s">
        <v>0</v>
      </c>
      <c r="M388" s="96" t="s">
        <v>0</v>
      </c>
      <c r="N388" s="114">
        <v>4</v>
      </c>
      <c r="O388" s="115">
        <v>154</v>
      </c>
      <c r="P388" s="96">
        <v>26</v>
      </c>
      <c r="Q388" s="96">
        <v>10</v>
      </c>
      <c r="R388" s="114">
        <v>5</v>
      </c>
      <c r="S388" s="115">
        <v>23</v>
      </c>
      <c r="T388" s="96">
        <v>109</v>
      </c>
      <c r="U388" s="96">
        <v>45</v>
      </c>
      <c r="V388" s="96">
        <v>13</v>
      </c>
      <c r="W388" s="114">
        <v>5</v>
      </c>
      <c r="X388" s="115">
        <v>33</v>
      </c>
      <c r="Y388" s="96">
        <v>65</v>
      </c>
      <c r="Z388" s="96">
        <v>56</v>
      </c>
      <c r="AA388" s="96">
        <v>10</v>
      </c>
      <c r="AB388" s="96">
        <v>17</v>
      </c>
      <c r="AC388" s="114" t="s">
        <v>0</v>
      </c>
      <c r="AD388" s="115" t="s">
        <v>0</v>
      </c>
      <c r="AE388" s="96" t="s">
        <v>0</v>
      </c>
      <c r="AF388" s="96" t="s">
        <v>0</v>
      </c>
      <c r="AG388" s="96" t="s">
        <v>0</v>
      </c>
      <c r="AH388" s="96" t="s">
        <v>0</v>
      </c>
      <c r="AI388" s="96">
        <v>13</v>
      </c>
      <c r="AJ388" s="75"/>
      <c r="AK388" s="75"/>
      <c r="AL388" s="75"/>
      <c r="AM388" s="75"/>
      <c r="AN388" s="75"/>
    </row>
    <row r="389" spans="1:40" x14ac:dyDescent="0.2">
      <c r="A389" s="81" t="str">
        <f t="shared" si="139"/>
        <v>111AD742277</v>
      </c>
      <c r="B389" s="81" t="str">
        <f t="shared" si="140"/>
        <v>L</v>
      </c>
      <c r="C389" s="81" t="str">
        <f t="shared" si="141"/>
        <v>LAS</v>
      </c>
      <c r="D389" s="70">
        <v>42277</v>
      </c>
      <c r="E389" s="95" t="s">
        <v>117</v>
      </c>
      <c r="F389" s="95" t="str">
        <f t="shared" ca="1" si="142"/>
        <v>South East London</v>
      </c>
      <c r="G389" s="96" t="s">
        <v>0</v>
      </c>
      <c r="H389" s="114">
        <v>92</v>
      </c>
      <c r="I389" s="134">
        <v>70</v>
      </c>
      <c r="J389" s="96">
        <v>11</v>
      </c>
      <c r="K389" s="96">
        <v>5</v>
      </c>
      <c r="L389" s="96" t="s">
        <v>0</v>
      </c>
      <c r="M389" s="96" t="s">
        <v>0</v>
      </c>
      <c r="N389" s="114">
        <v>0</v>
      </c>
      <c r="O389" s="115">
        <v>82</v>
      </c>
      <c r="P389" s="96">
        <v>2</v>
      </c>
      <c r="Q389" s="96">
        <v>3</v>
      </c>
      <c r="R389" s="114">
        <v>0</v>
      </c>
      <c r="S389" s="115">
        <v>21</v>
      </c>
      <c r="T389" s="96">
        <v>39</v>
      </c>
      <c r="U389" s="96">
        <v>13</v>
      </c>
      <c r="V389" s="96">
        <v>1</v>
      </c>
      <c r="W389" s="114">
        <v>0</v>
      </c>
      <c r="X389" s="115">
        <v>16</v>
      </c>
      <c r="Y389" s="96">
        <v>33</v>
      </c>
      <c r="Z389" s="96">
        <v>25</v>
      </c>
      <c r="AA389" s="96">
        <v>1</v>
      </c>
      <c r="AB389" s="96">
        <v>5</v>
      </c>
      <c r="AC389" s="114" t="s">
        <v>0</v>
      </c>
      <c r="AD389" s="115" t="s">
        <v>0</v>
      </c>
      <c r="AE389" s="96" t="s">
        <v>0</v>
      </c>
      <c r="AF389" s="96" t="s">
        <v>0</v>
      </c>
      <c r="AG389" s="96" t="s">
        <v>0</v>
      </c>
      <c r="AH389" s="96" t="s">
        <v>0</v>
      </c>
      <c r="AI389" s="96">
        <v>4</v>
      </c>
      <c r="AJ389" s="75"/>
      <c r="AK389" s="75"/>
      <c r="AL389" s="75"/>
      <c r="AM389" s="75"/>
      <c r="AN389" s="75"/>
    </row>
    <row r="390" spans="1:40" x14ac:dyDescent="0.2">
      <c r="A390" s="81" t="str">
        <f t="shared" si="139"/>
        <v>111AD842277</v>
      </c>
      <c r="B390" s="81" t="str">
        <f t="shared" si="140"/>
        <v>L</v>
      </c>
      <c r="C390" s="81" t="str">
        <f t="shared" si="141"/>
        <v>PELC</v>
      </c>
      <c r="D390" s="70">
        <v>42277</v>
      </c>
      <c r="E390" s="95" t="s">
        <v>120</v>
      </c>
      <c r="F390" s="95" t="str">
        <f t="shared" ca="1" si="142"/>
        <v>East London and City</v>
      </c>
      <c r="G390" s="96" t="s">
        <v>0</v>
      </c>
      <c r="H390" s="114">
        <v>130</v>
      </c>
      <c r="I390" s="134">
        <v>76</v>
      </c>
      <c r="J390" s="96">
        <v>34</v>
      </c>
      <c r="K390" s="96">
        <v>7</v>
      </c>
      <c r="L390" s="96" t="s">
        <v>0</v>
      </c>
      <c r="M390" s="96" t="s">
        <v>0</v>
      </c>
      <c r="N390" s="114">
        <v>2</v>
      </c>
      <c r="O390" s="115">
        <v>102</v>
      </c>
      <c r="P390" s="96">
        <v>24</v>
      </c>
      <c r="Q390" s="96">
        <v>3</v>
      </c>
      <c r="R390" s="114">
        <v>1</v>
      </c>
      <c r="S390" s="115">
        <v>40</v>
      </c>
      <c r="T390" s="96">
        <v>62</v>
      </c>
      <c r="U390" s="96">
        <v>20</v>
      </c>
      <c r="V390" s="96">
        <v>5</v>
      </c>
      <c r="W390" s="114">
        <v>3</v>
      </c>
      <c r="X390" s="115">
        <v>31</v>
      </c>
      <c r="Y390" s="96">
        <v>33</v>
      </c>
      <c r="Z390" s="96">
        <v>41</v>
      </c>
      <c r="AA390" s="96">
        <v>4</v>
      </c>
      <c r="AB390" s="96">
        <v>14</v>
      </c>
      <c r="AC390" s="114" t="s">
        <v>0</v>
      </c>
      <c r="AD390" s="115" t="s">
        <v>0</v>
      </c>
      <c r="AE390" s="96" t="s">
        <v>0</v>
      </c>
      <c r="AF390" s="96" t="s">
        <v>0</v>
      </c>
      <c r="AG390" s="96" t="s">
        <v>0</v>
      </c>
      <c r="AH390" s="96" t="s">
        <v>0</v>
      </c>
      <c r="AI390" s="96">
        <v>11</v>
      </c>
      <c r="AJ390" s="75"/>
      <c r="AK390" s="75"/>
      <c r="AL390" s="75"/>
      <c r="AM390" s="75"/>
      <c r="AN390" s="75"/>
    </row>
    <row r="391" spans="1:40" x14ac:dyDescent="0.2">
      <c r="A391" s="81" t="str">
        <f t="shared" si="139"/>
        <v>111AE142277</v>
      </c>
      <c r="B391" s="81" t="str">
        <f t="shared" si="140"/>
        <v>SE</v>
      </c>
      <c r="C391" s="81" t="str">
        <f t="shared" si="141"/>
        <v>SCAS</v>
      </c>
      <c r="D391" s="70">
        <v>42277</v>
      </c>
      <c r="E391" s="95" t="s">
        <v>161</v>
      </c>
      <c r="F391" s="95" t="str">
        <f t="shared" ca="1" si="142"/>
        <v>Mainland SHIP</v>
      </c>
      <c r="G391" s="96" t="s">
        <v>0</v>
      </c>
      <c r="H391" s="114">
        <v>147</v>
      </c>
      <c r="I391" s="134">
        <v>99</v>
      </c>
      <c r="J391" s="96">
        <v>30</v>
      </c>
      <c r="K391" s="96">
        <v>6</v>
      </c>
      <c r="L391" s="96" t="s">
        <v>0</v>
      </c>
      <c r="M391" s="96" t="s">
        <v>0</v>
      </c>
      <c r="N391" s="114">
        <v>2</v>
      </c>
      <c r="O391" s="115">
        <v>112</v>
      </c>
      <c r="P391" s="96">
        <v>19</v>
      </c>
      <c r="Q391" s="96">
        <v>8</v>
      </c>
      <c r="R391" s="114">
        <v>0</v>
      </c>
      <c r="S391" s="115">
        <v>50</v>
      </c>
      <c r="T391" s="96">
        <v>60</v>
      </c>
      <c r="U391" s="96">
        <v>22</v>
      </c>
      <c r="V391" s="96">
        <v>6</v>
      </c>
      <c r="W391" s="114">
        <v>9</v>
      </c>
      <c r="X391" s="115">
        <v>39</v>
      </c>
      <c r="Y391" s="96">
        <v>28</v>
      </c>
      <c r="Z391" s="96">
        <v>41</v>
      </c>
      <c r="AA391" s="96">
        <v>50</v>
      </c>
      <c r="AB391" s="96">
        <v>9</v>
      </c>
      <c r="AC391" s="114" t="s">
        <v>0</v>
      </c>
      <c r="AD391" s="115" t="s">
        <v>0</v>
      </c>
      <c r="AE391" s="96" t="s">
        <v>0</v>
      </c>
      <c r="AF391" s="96" t="s">
        <v>0</v>
      </c>
      <c r="AG391" s="96" t="s">
        <v>0</v>
      </c>
      <c r="AH391" s="96" t="s">
        <v>0</v>
      </c>
      <c r="AI391" s="96">
        <v>10</v>
      </c>
      <c r="AJ391" s="75"/>
      <c r="AK391" s="75"/>
      <c r="AL391" s="75"/>
      <c r="AM391" s="75"/>
      <c r="AN391" s="75"/>
    </row>
    <row r="392" spans="1:40" x14ac:dyDescent="0.2">
      <c r="A392" s="81" t="str">
        <f t="shared" si="139"/>
        <v>111AE242277</v>
      </c>
      <c r="B392" s="81" t="str">
        <f t="shared" si="140"/>
        <v>SE</v>
      </c>
      <c r="C392" s="81" t="str">
        <f t="shared" si="141"/>
        <v>SCAS</v>
      </c>
      <c r="D392" s="70">
        <v>42277</v>
      </c>
      <c r="E392" s="95" t="s">
        <v>166</v>
      </c>
      <c r="F392" s="95" t="str">
        <f t="shared" ca="1" si="142"/>
        <v>Buckinghamshire</v>
      </c>
      <c r="G392" s="96" t="s">
        <v>0</v>
      </c>
      <c r="H392" s="114">
        <v>177</v>
      </c>
      <c r="I392" s="134">
        <v>3</v>
      </c>
      <c r="J392" s="96">
        <v>24</v>
      </c>
      <c r="K392" s="96">
        <v>5</v>
      </c>
      <c r="L392" s="96" t="s">
        <v>0</v>
      </c>
      <c r="M392" s="96" t="s">
        <v>0</v>
      </c>
      <c r="N392" s="114">
        <v>3</v>
      </c>
      <c r="O392" s="115">
        <v>155</v>
      </c>
      <c r="P392" s="96">
        <v>12</v>
      </c>
      <c r="Q392" s="96">
        <v>3</v>
      </c>
      <c r="R392" s="114">
        <v>0</v>
      </c>
      <c r="S392" s="115">
        <v>46</v>
      </c>
      <c r="T392" s="96">
        <v>75</v>
      </c>
      <c r="U392" s="96">
        <v>33</v>
      </c>
      <c r="V392" s="96">
        <v>15</v>
      </c>
      <c r="W392" s="114">
        <v>8</v>
      </c>
      <c r="X392" s="115">
        <v>41</v>
      </c>
      <c r="Y392" s="96">
        <v>51</v>
      </c>
      <c r="Z392" s="96">
        <v>41</v>
      </c>
      <c r="AA392" s="96">
        <v>40</v>
      </c>
      <c r="AB392" s="96">
        <v>3</v>
      </c>
      <c r="AC392" s="114" t="s">
        <v>0</v>
      </c>
      <c r="AD392" s="115" t="s">
        <v>0</v>
      </c>
      <c r="AE392" s="96" t="s">
        <v>0</v>
      </c>
      <c r="AF392" s="96" t="s">
        <v>0</v>
      </c>
      <c r="AG392" s="96" t="s">
        <v>0</v>
      </c>
      <c r="AH392" s="96" t="s">
        <v>0</v>
      </c>
      <c r="AI392" s="96">
        <v>6</v>
      </c>
      <c r="AJ392" s="75"/>
      <c r="AK392" s="75"/>
      <c r="AL392" s="75"/>
      <c r="AM392" s="75"/>
      <c r="AN392" s="75"/>
    </row>
    <row r="393" spans="1:40" x14ac:dyDescent="0.2">
      <c r="A393" s="81" t="str">
        <f t="shared" si="139"/>
        <v>111AE342277</v>
      </c>
      <c r="B393" s="81" t="str">
        <f t="shared" si="140"/>
        <v>SE</v>
      </c>
      <c r="C393" s="81" t="str">
        <f t="shared" si="141"/>
        <v>SCAS</v>
      </c>
      <c r="D393" s="70">
        <v>42277</v>
      </c>
      <c r="E393" s="95" t="s">
        <v>168</v>
      </c>
      <c r="F393" s="95" t="str">
        <f t="shared" ca="1" si="142"/>
        <v>Berkshire</v>
      </c>
      <c r="G393" s="96" t="s">
        <v>0</v>
      </c>
      <c r="H393" s="114">
        <v>136</v>
      </c>
      <c r="I393" s="134">
        <v>84</v>
      </c>
      <c r="J393" s="96">
        <v>33</v>
      </c>
      <c r="K393" s="96">
        <v>4</v>
      </c>
      <c r="L393" s="96" t="s">
        <v>0</v>
      </c>
      <c r="M393" s="96" t="s">
        <v>0</v>
      </c>
      <c r="N393" s="114">
        <v>4</v>
      </c>
      <c r="O393" s="115">
        <v>111</v>
      </c>
      <c r="P393" s="96">
        <v>13</v>
      </c>
      <c r="Q393" s="96">
        <v>2</v>
      </c>
      <c r="R393" s="114">
        <v>0</v>
      </c>
      <c r="S393" s="115">
        <v>43</v>
      </c>
      <c r="T393" s="96">
        <v>59</v>
      </c>
      <c r="U393" s="96">
        <v>13</v>
      </c>
      <c r="V393" s="96">
        <v>9</v>
      </c>
      <c r="W393" s="114">
        <v>0</v>
      </c>
      <c r="X393" s="115">
        <v>37</v>
      </c>
      <c r="Y393" s="96">
        <v>33</v>
      </c>
      <c r="Z393" s="96">
        <v>32</v>
      </c>
      <c r="AA393" s="96">
        <v>39</v>
      </c>
      <c r="AB393" s="96">
        <v>5</v>
      </c>
      <c r="AC393" s="114" t="s">
        <v>0</v>
      </c>
      <c r="AD393" s="115" t="s">
        <v>0</v>
      </c>
      <c r="AE393" s="96" t="s">
        <v>0</v>
      </c>
      <c r="AF393" s="96" t="s">
        <v>0</v>
      </c>
      <c r="AG393" s="96" t="s">
        <v>0</v>
      </c>
      <c r="AH393" s="96" t="s">
        <v>0</v>
      </c>
      <c r="AI393" s="96">
        <v>11</v>
      </c>
      <c r="AJ393" s="75"/>
      <c r="AK393" s="75"/>
      <c r="AL393" s="75"/>
      <c r="AM393" s="75"/>
      <c r="AN393" s="75"/>
    </row>
    <row r="394" spans="1:40" x14ac:dyDescent="0.2">
      <c r="A394" s="81" t="str">
        <f t="shared" si="139"/>
        <v>111AE442277</v>
      </c>
      <c r="B394" s="81" t="str">
        <f t="shared" si="140"/>
        <v>SE</v>
      </c>
      <c r="C394" s="81" t="str">
        <f t="shared" si="141"/>
        <v>SECAmb</v>
      </c>
      <c r="D394" s="70">
        <v>42277</v>
      </c>
      <c r="E394" s="95" t="s">
        <v>328</v>
      </c>
      <c r="F394" s="95" t="str">
        <f t="shared" ca="1" si="142"/>
        <v>South East Coast</v>
      </c>
      <c r="G394" s="96" t="s">
        <v>0</v>
      </c>
      <c r="H394" s="114">
        <v>150</v>
      </c>
      <c r="I394" s="134">
        <v>96</v>
      </c>
      <c r="J394" s="96">
        <v>46</v>
      </c>
      <c r="K394" s="96">
        <v>4</v>
      </c>
      <c r="L394" s="96" t="s">
        <v>0</v>
      </c>
      <c r="M394" s="96" t="s">
        <v>0</v>
      </c>
      <c r="N394" s="114">
        <v>0</v>
      </c>
      <c r="O394" s="115">
        <v>0</v>
      </c>
      <c r="P394" s="96">
        <v>0</v>
      </c>
      <c r="Q394" s="96">
        <v>0</v>
      </c>
      <c r="R394" s="114">
        <v>0</v>
      </c>
      <c r="S394" s="115">
        <v>0</v>
      </c>
      <c r="T394" s="96">
        <v>0</v>
      </c>
      <c r="U394" s="96">
        <v>0</v>
      </c>
      <c r="V394" s="96">
        <v>0</v>
      </c>
      <c r="W394" s="114">
        <v>0</v>
      </c>
      <c r="X394" s="115">
        <v>0</v>
      </c>
      <c r="Y394" s="96">
        <v>0</v>
      </c>
      <c r="Z394" s="96">
        <v>0</v>
      </c>
      <c r="AA394" s="96">
        <v>0</v>
      </c>
      <c r="AB394" s="96">
        <v>0</v>
      </c>
      <c r="AC394" s="114" t="s">
        <v>0</v>
      </c>
      <c r="AD394" s="115" t="s">
        <v>0</v>
      </c>
      <c r="AE394" s="96" t="s">
        <v>0</v>
      </c>
      <c r="AF394" s="96" t="s">
        <v>0</v>
      </c>
      <c r="AG394" s="96" t="s">
        <v>0</v>
      </c>
      <c r="AH394" s="96" t="s">
        <v>0</v>
      </c>
      <c r="AI394" s="96">
        <v>4</v>
      </c>
      <c r="AJ394" s="75"/>
      <c r="AK394" s="75"/>
      <c r="AL394" s="75"/>
      <c r="AM394" s="75"/>
      <c r="AN394" s="75"/>
    </row>
    <row r="395" spans="1:40" x14ac:dyDescent="0.2">
      <c r="A395" s="81" t="str">
        <f t="shared" si="139"/>
        <v>111AE542277</v>
      </c>
      <c r="B395" s="81" t="str">
        <f t="shared" si="140"/>
        <v>SW</v>
      </c>
      <c r="C395" s="81" t="str">
        <f t="shared" si="141"/>
        <v>SWAS</v>
      </c>
      <c r="D395" s="70">
        <v>42277</v>
      </c>
      <c r="E395" s="95" t="s">
        <v>173</v>
      </c>
      <c r="F395" s="95" t="str">
        <f t="shared" ca="1" si="142"/>
        <v>Dorset</v>
      </c>
      <c r="G395" s="96" t="s">
        <v>0</v>
      </c>
      <c r="H395" s="114">
        <v>138</v>
      </c>
      <c r="I395" s="134">
        <v>100</v>
      </c>
      <c r="J395" s="96">
        <v>23</v>
      </c>
      <c r="K395" s="96">
        <v>3</v>
      </c>
      <c r="L395" s="96" t="s">
        <v>0</v>
      </c>
      <c r="M395" s="96" t="s">
        <v>0</v>
      </c>
      <c r="N395" s="114">
        <v>3</v>
      </c>
      <c r="O395" s="115">
        <v>119</v>
      </c>
      <c r="P395" s="96">
        <v>2</v>
      </c>
      <c r="Q395" s="96">
        <v>5</v>
      </c>
      <c r="R395" s="114">
        <v>7</v>
      </c>
      <c r="S395" s="115">
        <v>36</v>
      </c>
      <c r="T395" s="96">
        <v>73</v>
      </c>
      <c r="U395" s="96">
        <v>13</v>
      </c>
      <c r="V395" s="96">
        <v>7</v>
      </c>
      <c r="W395" s="114">
        <v>9</v>
      </c>
      <c r="X395" s="115">
        <v>34</v>
      </c>
      <c r="Y395" s="96">
        <v>36</v>
      </c>
      <c r="Z395" s="96">
        <v>50</v>
      </c>
      <c r="AA395" s="96">
        <v>15</v>
      </c>
      <c r="AB395" s="96">
        <v>7</v>
      </c>
      <c r="AC395" s="114" t="s">
        <v>0</v>
      </c>
      <c r="AD395" s="115" t="s">
        <v>0</v>
      </c>
      <c r="AE395" s="96" t="s">
        <v>0</v>
      </c>
      <c r="AF395" s="96" t="s">
        <v>0</v>
      </c>
      <c r="AG395" s="96" t="s">
        <v>0</v>
      </c>
      <c r="AH395" s="96" t="s">
        <v>0</v>
      </c>
      <c r="AI395" s="96">
        <v>9</v>
      </c>
      <c r="AJ395" s="75"/>
      <c r="AK395" s="75"/>
      <c r="AL395" s="75"/>
      <c r="AM395" s="75"/>
      <c r="AN395" s="75"/>
    </row>
    <row r="396" spans="1:40" x14ac:dyDescent="0.2">
      <c r="A396" s="81" t="str">
        <f t="shared" si="139"/>
        <v>111AE642277</v>
      </c>
      <c r="B396" s="81" t="str">
        <f t="shared" si="140"/>
        <v>SW</v>
      </c>
      <c r="C396" s="81" t="str">
        <f t="shared" si="141"/>
        <v>PPG</v>
      </c>
      <c r="D396" s="70">
        <v>42277</v>
      </c>
      <c r="E396" s="95" t="s">
        <v>175</v>
      </c>
      <c r="F396" s="95" t="str">
        <f t="shared" ca="1" si="142"/>
        <v>Bath and North East Somerset &amp; Wiltshire</v>
      </c>
      <c r="G396" s="96" t="s">
        <v>0</v>
      </c>
      <c r="H396" s="114">
        <v>405</v>
      </c>
      <c r="I396" s="134">
        <v>272</v>
      </c>
      <c r="J396" s="96">
        <v>87</v>
      </c>
      <c r="K396" s="96">
        <v>14</v>
      </c>
      <c r="L396" s="96" t="s">
        <v>0</v>
      </c>
      <c r="M396" s="96" t="s">
        <v>0</v>
      </c>
      <c r="N396" s="114">
        <v>13</v>
      </c>
      <c r="O396" s="115">
        <v>361</v>
      </c>
      <c r="P396" s="96">
        <v>20</v>
      </c>
      <c r="Q396" s="96">
        <v>8</v>
      </c>
      <c r="R396" s="114">
        <v>16</v>
      </c>
      <c r="S396" s="115">
        <v>108</v>
      </c>
      <c r="T396" s="96">
        <v>208</v>
      </c>
      <c r="U396" s="96">
        <v>46</v>
      </c>
      <c r="V396" s="96">
        <v>27</v>
      </c>
      <c r="W396" s="114">
        <v>16</v>
      </c>
      <c r="X396" s="115">
        <v>80</v>
      </c>
      <c r="Y396" s="96">
        <v>111</v>
      </c>
      <c r="Z396" s="96">
        <v>94</v>
      </c>
      <c r="AA396" s="96">
        <v>85</v>
      </c>
      <c r="AB396" s="96">
        <v>35</v>
      </c>
      <c r="AC396" s="114" t="s">
        <v>0</v>
      </c>
      <c r="AD396" s="115" t="s">
        <v>0</v>
      </c>
      <c r="AE396" s="96" t="s">
        <v>0</v>
      </c>
      <c r="AF396" s="96" t="s">
        <v>0</v>
      </c>
      <c r="AG396" s="96" t="s">
        <v>0</v>
      </c>
      <c r="AH396" s="96" t="s">
        <v>0</v>
      </c>
      <c r="AI396" s="96">
        <v>19</v>
      </c>
      <c r="AJ396" s="75"/>
      <c r="AK396" s="75"/>
      <c r="AL396" s="75"/>
      <c r="AM396" s="75"/>
      <c r="AN396" s="75"/>
    </row>
    <row r="397" spans="1:40" x14ac:dyDescent="0.2">
      <c r="A397" s="81" t="str">
        <f t="shared" si="139"/>
        <v>111AE742277</v>
      </c>
      <c r="B397" s="81" t="str">
        <f t="shared" si="140"/>
        <v>SW</v>
      </c>
      <c r="C397" s="81" t="str">
        <f t="shared" si="141"/>
        <v>PPG</v>
      </c>
      <c r="D397" s="70">
        <v>42277</v>
      </c>
      <c r="E397" s="95" t="s">
        <v>177</v>
      </c>
      <c r="F397" s="95" t="str">
        <f t="shared" ca="1" si="142"/>
        <v>Bristol, North Somerset &amp; South Gloucestershire</v>
      </c>
      <c r="G397" s="96" t="s">
        <v>0</v>
      </c>
      <c r="H397" s="114">
        <v>758</v>
      </c>
      <c r="I397" s="134">
        <v>499</v>
      </c>
      <c r="J397" s="96">
        <v>158</v>
      </c>
      <c r="K397" s="96">
        <v>44</v>
      </c>
      <c r="L397" s="96" t="s">
        <v>0</v>
      </c>
      <c r="M397" s="96" t="s">
        <v>0</v>
      </c>
      <c r="N397" s="114">
        <v>17</v>
      </c>
      <c r="O397" s="115">
        <v>677</v>
      </c>
      <c r="P397" s="96">
        <v>30</v>
      </c>
      <c r="Q397" s="96">
        <v>24</v>
      </c>
      <c r="R397" s="114">
        <v>27</v>
      </c>
      <c r="S397" s="115">
        <v>215</v>
      </c>
      <c r="T397" s="96">
        <v>389</v>
      </c>
      <c r="U397" s="96">
        <v>95</v>
      </c>
      <c r="V397" s="96">
        <v>35</v>
      </c>
      <c r="W397" s="114">
        <v>24</v>
      </c>
      <c r="X397" s="115">
        <v>133</v>
      </c>
      <c r="Y397" s="96">
        <v>180</v>
      </c>
      <c r="Z397" s="96">
        <v>203</v>
      </c>
      <c r="AA397" s="96">
        <v>196</v>
      </c>
      <c r="AB397" s="96">
        <v>46</v>
      </c>
      <c r="AC397" s="114" t="s">
        <v>0</v>
      </c>
      <c r="AD397" s="115" t="s">
        <v>0</v>
      </c>
      <c r="AE397" s="96" t="s">
        <v>0</v>
      </c>
      <c r="AF397" s="96" t="s">
        <v>0</v>
      </c>
      <c r="AG397" s="96" t="s">
        <v>0</v>
      </c>
      <c r="AH397" s="96" t="s">
        <v>0</v>
      </c>
      <c r="AI397" s="96">
        <v>40</v>
      </c>
      <c r="AJ397" s="75"/>
      <c r="AK397" s="75"/>
      <c r="AL397" s="75"/>
      <c r="AM397" s="75"/>
      <c r="AN397" s="75"/>
    </row>
    <row r="398" spans="1:40" x14ac:dyDescent="0.2">
      <c r="A398" s="81" t="str">
        <f t="shared" si="139"/>
        <v>111AE842277</v>
      </c>
      <c r="B398" s="81" t="str">
        <f t="shared" si="140"/>
        <v>SW</v>
      </c>
      <c r="C398" s="81" t="str">
        <f t="shared" si="141"/>
        <v>PPG</v>
      </c>
      <c r="D398" s="70">
        <v>42277</v>
      </c>
      <c r="E398" s="95" t="s">
        <v>179</v>
      </c>
      <c r="F398" s="95" t="str">
        <f t="shared" ca="1" si="142"/>
        <v>Gloucestershire &amp; Swindon</v>
      </c>
      <c r="G398" s="96" t="s">
        <v>0</v>
      </c>
      <c r="H398" s="114">
        <v>419</v>
      </c>
      <c r="I398" s="134">
        <v>271</v>
      </c>
      <c r="J398" s="96">
        <v>80</v>
      </c>
      <c r="K398" s="96">
        <v>30</v>
      </c>
      <c r="L398" s="96" t="s">
        <v>0</v>
      </c>
      <c r="M398" s="96" t="s">
        <v>0</v>
      </c>
      <c r="N398" s="114">
        <v>13</v>
      </c>
      <c r="O398" s="115">
        <v>365</v>
      </c>
      <c r="P398" s="96">
        <v>18</v>
      </c>
      <c r="Q398" s="96">
        <v>16</v>
      </c>
      <c r="R398" s="114">
        <v>20</v>
      </c>
      <c r="S398" s="115">
        <v>102</v>
      </c>
      <c r="T398" s="96">
        <v>214</v>
      </c>
      <c r="U398" s="96">
        <v>60</v>
      </c>
      <c r="V398" s="96">
        <v>25</v>
      </c>
      <c r="W398" s="114">
        <v>18</v>
      </c>
      <c r="X398" s="115">
        <v>69</v>
      </c>
      <c r="Y398" s="96">
        <v>100</v>
      </c>
      <c r="Z398" s="96">
        <v>104</v>
      </c>
      <c r="AA398" s="96">
        <v>121</v>
      </c>
      <c r="AB398" s="96">
        <v>25</v>
      </c>
      <c r="AC398" s="114" t="s">
        <v>0</v>
      </c>
      <c r="AD398" s="115" t="s">
        <v>0</v>
      </c>
      <c r="AE398" s="96" t="s">
        <v>0</v>
      </c>
      <c r="AF398" s="96" t="s">
        <v>0</v>
      </c>
      <c r="AG398" s="96" t="s">
        <v>0</v>
      </c>
      <c r="AH398" s="96" t="s">
        <v>0</v>
      </c>
      <c r="AI398" s="96">
        <v>25</v>
      </c>
      <c r="AJ398" s="75"/>
      <c r="AK398" s="75"/>
      <c r="AL398" s="75"/>
      <c r="AM398" s="75"/>
      <c r="AN398" s="75"/>
    </row>
    <row r="399" spans="1:40" x14ac:dyDescent="0.2">
      <c r="A399" s="81" t="str">
        <f t="shared" si="139"/>
        <v>111AE942277</v>
      </c>
      <c r="B399" s="81" t="str">
        <f t="shared" si="140"/>
        <v>SW</v>
      </c>
      <c r="C399" s="81" t="str">
        <f t="shared" si="141"/>
        <v>Vocare</v>
      </c>
      <c r="D399" s="70">
        <v>42277</v>
      </c>
      <c r="E399" s="95" t="s">
        <v>187</v>
      </c>
      <c r="F399" s="95" t="str">
        <f t="shared" ca="1" si="142"/>
        <v>Somerset</v>
      </c>
      <c r="G399" s="96" t="s">
        <v>0</v>
      </c>
      <c r="H399" s="114">
        <v>109</v>
      </c>
      <c r="I399" s="134">
        <v>69</v>
      </c>
      <c r="J399" s="96">
        <v>26</v>
      </c>
      <c r="K399" s="96">
        <v>2</v>
      </c>
      <c r="L399" s="96" t="s">
        <v>0</v>
      </c>
      <c r="M399" s="96" t="s">
        <v>0</v>
      </c>
      <c r="N399" s="114">
        <v>2</v>
      </c>
      <c r="O399" s="115">
        <v>95</v>
      </c>
      <c r="P399" s="96">
        <v>0</v>
      </c>
      <c r="Q399" s="96">
        <v>3</v>
      </c>
      <c r="R399" s="114">
        <v>7</v>
      </c>
      <c r="S399" s="115">
        <v>26</v>
      </c>
      <c r="T399" s="96">
        <v>53</v>
      </c>
      <c r="U399" s="96">
        <v>19</v>
      </c>
      <c r="V399" s="96">
        <v>7</v>
      </c>
      <c r="W399" s="114">
        <v>4</v>
      </c>
      <c r="X399" s="115">
        <v>33</v>
      </c>
      <c r="Y399" s="96">
        <v>33</v>
      </c>
      <c r="Z399" s="96">
        <v>31</v>
      </c>
      <c r="AA399" s="96">
        <v>7</v>
      </c>
      <c r="AB399" s="96">
        <v>3</v>
      </c>
      <c r="AC399" s="114" t="s">
        <v>0</v>
      </c>
      <c r="AD399" s="115" t="s">
        <v>0</v>
      </c>
      <c r="AE399" s="96" t="s">
        <v>0</v>
      </c>
      <c r="AF399" s="96" t="s">
        <v>0</v>
      </c>
      <c r="AG399" s="96" t="s">
        <v>0</v>
      </c>
      <c r="AH399" s="96" t="s">
        <v>0</v>
      </c>
      <c r="AI399" s="96">
        <v>10</v>
      </c>
      <c r="AJ399" s="75"/>
      <c r="AK399" s="75"/>
      <c r="AL399" s="75"/>
      <c r="AM399" s="75"/>
      <c r="AN399" s="75"/>
    </row>
    <row r="400" spans="1:40" x14ac:dyDescent="0.2">
      <c r="A400" s="81" t="str">
        <f t="shared" si="139"/>
        <v>111AF142277</v>
      </c>
      <c r="B400" s="81" t="str">
        <f t="shared" si="140"/>
        <v>SW</v>
      </c>
      <c r="C400" s="81" t="str">
        <f t="shared" si="141"/>
        <v>Kernow Health</v>
      </c>
      <c r="D400" s="70">
        <v>42277</v>
      </c>
      <c r="E400" s="95" t="s">
        <v>192</v>
      </c>
      <c r="F400" s="95" t="str">
        <f t="shared" ca="1" si="142"/>
        <v>Cornwall</v>
      </c>
      <c r="G400" s="96" t="s">
        <v>0</v>
      </c>
      <c r="H400" s="114">
        <v>171</v>
      </c>
      <c r="I400" s="134">
        <v>123</v>
      </c>
      <c r="J400" s="96">
        <v>32</v>
      </c>
      <c r="K400" s="96">
        <v>9</v>
      </c>
      <c r="L400" s="96" t="s">
        <v>0</v>
      </c>
      <c r="M400" s="96" t="s">
        <v>0</v>
      </c>
      <c r="N400" s="114">
        <v>1</v>
      </c>
      <c r="O400" s="115">
        <v>148</v>
      </c>
      <c r="P400" s="96">
        <v>5</v>
      </c>
      <c r="Q400" s="96">
        <v>6</v>
      </c>
      <c r="R400" s="114">
        <v>12</v>
      </c>
      <c r="S400" s="115">
        <v>40</v>
      </c>
      <c r="T400" s="96">
        <v>86</v>
      </c>
      <c r="U400" s="96">
        <v>26</v>
      </c>
      <c r="V400" s="96">
        <v>10</v>
      </c>
      <c r="W400" s="114">
        <v>9</v>
      </c>
      <c r="X400" s="115">
        <v>56</v>
      </c>
      <c r="Y400" s="96">
        <v>26</v>
      </c>
      <c r="Z400" s="96">
        <v>54</v>
      </c>
      <c r="AA400" s="96">
        <v>22</v>
      </c>
      <c r="AB400" s="96">
        <v>9</v>
      </c>
      <c r="AC400" s="114" t="s">
        <v>0</v>
      </c>
      <c r="AD400" s="115" t="s">
        <v>0</v>
      </c>
      <c r="AE400" s="96" t="s">
        <v>0</v>
      </c>
      <c r="AF400" s="96" t="s">
        <v>0</v>
      </c>
      <c r="AG400" s="96" t="s">
        <v>0</v>
      </c>
      <c r="AH400" s="96" t="s">
        <v>0</v>
      </c>
      <c r="AI400" s="96">
        <v>6</v>
      </c>
      <c r="AJ400" s="75"/>
      <c r="AK400" s="75"/>
      <c r="AL400" s="75"/>
      <c r="AM400" s="75"/>
      <c r="AN400" s="75"/>
    </row>
    <row r="401" spans="1:40" x14ac:dyDescent="0.2">
      <c r="A401" s="81" t="str">
        <f t="shared" si="139"/>
        <v>111AF242277</v>
      </c>
      <c r="B401" s="81" t="str">
        <f t="shared" si="140"/>
        <v>SW</v>
      </c>
      <c r="C401" s="81" t="str">
        <f t="shared" si="141"/>
        <v>Devon Doctors</v>
      </c>
      <c r="D401" s="70">
        <v>42277</v>
      </c>
      <c r="E401" s="95" t="s">
        <v>194</v>
      </c>
      <c r="F401" s="95" t="str">
        <f t="shared" ca="1" si="142"/>
        <v>Devon</v>
      </c>
      <c r="G401" s="96" t="s">
        <v>0</v>
      </c>
      <c r="H401" s="114">
        <v>346</v>
      </c>
      <c r="I401" s="134">
        <v>242</v>
      </c>
      <c r="J401" s="96">
        <v>60</v>
      </c>
      <c r="K401" s="96">
        <v>10</v>
      </c>
      <c r="L401" s="96" t="s">
        <v>0</v>
      </c>
      <c r="M401" s="96" t="s">
        <v>0</v>
      </c>
      <c r="N401" s="114">
        <v>2</v>
      </c>
      <c r="O401" s="115">
        <v>300</v>
      </c>
      <c r="P401" s="96">
        <v>8</v>
      </c>
      <c r="Q401" s="96">
        <v>7</v>
      </c>
      <c r="R401" s="114">
        <v>31</v>
      </c>
      <c r="S401" s="115">
        <v>67</v>
      </c>
      <c r="T401" s="96">
        <v>183</v>
      </c>
      <c r="U401" s="96">
        <v>65</v>
      </c>
      <c r="V401" s="96">
        <v>16</v>
      </c>
      <c r="W401" s="114">
        <v>15</v>
      </c>
      <c r="X401" s="115">
        <v>100</v>
      </c>
      <c r="Y401" s="96">
        <v>87</v>
      </c>
      <c r="Z401" s="96">
        <v>121</v>
      </c>
      <c r="AA401" s="96">
        <v>30</v>
      </c>
      <c r="AB401" s="96">
        <v>21</v>
      </c>
      <c r="AC401" s="114" t="s">
        <v>0</v>
      </c>
      <c r="AD401" s="115" t="s">
        <v>0</v>
      </c>
      <c r="AE401" s="96" t="s">
        <v>0</v>
      </c>
      <c r="AF401" s="96" t="s">
        <v>0</v>
      </c>
      <c r="AG401" s="96" t="s">
        <v>0</v>
      </c>
      <c r="AH401" s="96" t="s">
        <v>0</v>
      </c>
      <c r="AI401" s="96">
        <v>32</v>
      </c>
      <c r="AJ401" s="75"/>
      <c r="AK401" s="75"/>
      <c r="AL401" s="75"/>
      <c r="AM401" s="75"/>
      <c r="AN401" s="75"/>
    </row>
    <row r="402" spans="1:40" x14ac:dyDescent="0.2">
      <c r="A402" s="81" t="str">
        <f t="shared" si="139"/>
        <v>111AF342277</v>
      </c>
      <c r="B402" s="81" t="str">
        <f t="shared" si="140"/>
        <v>E</v>
      </c>
      <c r="C402" s="81" t="str">
        <f t="shared" si="141"/>
        <v>SCAS</v>
      </c>
      <c r="D402" s="70">
        <v>42277</v>
      </c>
      <c r="E402" s="95" t="s">
        <v>331</v>
      </c>
      <c r="F402" s="95" t="str">
        <f t="shared" ca="1" si="142"/>
        <v>Bedfordshire</v>
      </c>
      <c r="G402" s="96" t="s">
        <v>0</v>
      </c>
      <c r="H402" s="114">
        <v>66</v>
      </c>
      <c r="I402" s="134">
        <v>42</v>
      </c>
      <c r="J402" s="96">
        <v>13</v>
      </c>
      <c r="K402" s="96">
        <v>2</v>
      </c>
      <c r="L402" s="96" t="s">
        <v>0</v>
      </c>
      <c r="M402" s="96" t="s">
        <v>0</v>
      </c>
      <c r="N402" s="114">
        <v>0</v>
      </c>
      <c r="O402" s="115">
        <v>54</v>
      </c>
      <c r="P402" s="96">
        <v>6</v>
      </c>
      <c r="Q402" s="96">
        <v>2</v>
      </c>
      <c r="R402" s="114">
        <v>0</v>
      </c>
      <c r="S402" s="115">
        <v>12</v>
      </c>
      <c r="T402" s="96">
        <v>34</v>
      </c>
      <c r="U402" s="96">
        <v>11</v>
      </c>
      <c r="V402" s="96">
        <v>11</v>
      </c>
      <c r="W402" s="114">
        <v>0</v>
      </c>
      <c r="X402" s="115">
        <v>20</v>
      </c>
      <c r="Y402" s="96">
        <v>28</v>
      </c>
      <c r="Z402" s="96">
        <v>17</v>
      </c>
      <c r="AA402" s="96">
        <v>3</v>
      </c>
      <c r="AB402" s="96">
        <v>1</v>
      </c>
      <c r="AC402" s="114" t="s">
        <v>0</v>
      </c>
      <c r="AD402" s="115" t="s">
        <v>0</v>
      </c>
      <c r="AE402" s="96" t="s">
        <v>0</v>
      </c>
      <c r="AF402" s="96" t="s">
        <v>0</v>
      </c>
      <c r="AG402" s="96" t="s">
        <v>0</v>
      </c>
      <c r="AH402" s="96" t="s">
        <v>0</v>
      </c>
      <c r="AI402" s="96">
        <v>7</v>
      </c>
      <c r="AJ402" s="75"/>
      <c r="AK402" s="75"/>
      <c r="AL402" s="75"/>
      <c r="AM402" s="75"/>
      <c r="AN402" s="75"/>
    </row>
    <row r="403" spans="1:40" x14ac:dyDescent="0.2">
      <c r="A403" s="81" t="str">
        <f t="shared" si="139"/>
        <v>111AF442277</v>
      </c>
      <c r="B403" s="81" t="str">
        <f t="shared" si="140"/>
        <v>M</v>
      </c>
      <c r="C403" s="81" t="str">
        <f t="shared" si="141"/>
        <v>Vocare</v>
      </c>
      <c r="D403" s="70">
        <v>42277</v>
      </c>
      <c r="E403" s="95" t="s">
        <v>200</v>
      </c>
      <c r="F403" s="95" t="str">
        <f t="shared" ca="1" si="142"/>
        <v>Staffordshire</v>
      </c>
      <c r="G403" s="96" t="s">
        <v>0</v>
      </c>
      <c r="H403" s="114">
        <v>200</v>
      </c>
      <c r="I403" s="134">
        <v>157</v>
      </c>
      <c r="J403" s="96">
        <v>28</v>
      </c>
      <c r="K403" s="96">
        <v>3</v>
      </c>
      <c r="L403" s="96" t="s">
        <v>0</v>
      </c>
      <c r="M403" s="96" t="s">
        <v>0</v>
      </c>
      <c r="N403" s="114">
        <v>0</v>
      </c>
      <c r="O403" s="115">
        <v>177</v>
      </c>
      <c r="P403" s="96">
        <v>13</v>
      </c>
      <c r="Q403" s="96">
        <v>7</v>
      </c>
      <c r="R403" s="114">
        <v>3</v>
      </c>
      <c r="S403" s="115">
        <v>107</v>
      </c>
      <c r="T403" s="96">
        <v>56</v>
      </c>
      <c r="U403" s="96">
        <v>32</v>
      </c>
      <c r="V403" s="96">
        <v>4</v>
      </c>
      <c r="W403" s="114">
        <v>1</v>
      </c>
      <c r="X403" s="115">
        <v>31</v>
      </c>
      <c r="Y403" s="96">
        <v>51</v>
      </c>
      <c r="Z403" s="96">
        <v>71</v>
      </c>
      <c r="AA403" s="96">
        <v>32</v>
      </c>
      <c r="AB403" s="96">
        <v>15</v>
      </c>
      <c r="AC403" s="114" t="s">
        <v>0</v>
      </c>
      <c r="AD403" s="115" t="s">
        <v>0</v>
      </c>
      <c r="AE403" s="96" t="s">
        <v>0</v>
      </c>
      <c r="AF403" s="96" t="s">
        <v>0</v>
      </c>
      <c r="AG403" s="96" t="s">
        <v>0</v>
      </c>
      <c r="AH403" s="96" t="s">
        <v>0</v>
      </c>
      <c r="AI403" s="96">
        <v>12</v>
      </c>
      <c r="AJ403" s="75"/>
      <c r="AK403" s="75"/>
      <c r="AL403" s="75"/>
      <c r="AM403" s="75"/>
      <c r="AN403" s="75"/>
    </row>
    <row r="404" spans="1:40" x14ac:dyDescent="0.2">
      <c r="A404" s="81" t="str">
        <f t="shared" si="139"/>
        <v>111AF542277</v>
      </c>
      <c r="B404" s="81" t="str">
        <f t="shared" si="140"/>
        <v>NW</v>
      </c>
      <c r="C404" s="81" t="str">
        <f t="shared" si="141"/>
        <v>NWAS</v>
      </c>
      <c r="D404" s="70">
        <v>42277</v>
      </c>
      <c r="E404" s="95" t="s">
        <v>329</v>
      </c>
      <c r="F404" s="95" t="str">
        <f t="shared" ca="1" si="142"/>
        <v>North West excluding Blackpool</v>
      </c>
      <c r="G404" s="96" t="s">
        <v>0</v>
      </c>
      <c r="H404" s="114">
        <v>1327</v>
      </c>
      <c r="I404" s="134">
        <v>1029</v>
      </c>
      <c r="J404" s="96">
        <v>183</v>
      </c>
      <c r="K404" s="96">
        <v>46</v>
      </c>
      <c r="L404" s="96" t="s">
        <v>0</v>
      </c>
      <c r="M404" s="96" t="s">
        <v>0</v>
      </c>
      <c r="N404" s="114">
        <v>12</v>
      </c>
      <c r="O404" s="115">
        <v>1163</v>
      </c>
      <c r="P404" s="96">
        <v>84</v>
      </c>
      <c r="Q404" s="96">
        <v>49</v>
      </c>
      <c r="R404" s="114">
        <v>31</v>
      </c>
      <c r="S404" s="115">
        <v>404</v>
      </c>
      <c r="T404" s="96">
        <v>685</v>
      </c>
      <c r="U404" s="96">
        <v>178</v>
      </c>
      <c r="V404" s="96">
        <v>38</v>
      </c>
      <c r="W404" s="114">
        <v>22</v>
      </c>
      <c r="X404" s="115">
        <v>105</v>
      </c>
      <c r="Y404" s="96">
        <v>355</v>
      </c>
      <c r="Z404" s="96">
        <v>287</v>
      </c>
      <c r="AA404" s="96">
        <v>27</v>
      </c>
      <c r="AB404" s="96">
        <v>31</v>
      </c>
      <c r="AC404" s="114" t="s">
        <v>0</v>
      </c>
      <c r="AD404" s="115" t="s">
        <v>0</v>
      </c>
      <c r="AE404" s="96" t="s">
        <v>0</v>
      </c>
      <c r="AF404" s="96" t="s">
        <v>0</v>
      </c>
      <c r="AG404" s="96" t="s">
        <v>0</v>
      </c>
      <c r="AH404" s="96" t="s">
        <v>0</v>
      </c>
      <c r="AI404" s="96">
        <v>57</v>
      </c>
      <c r="AJ404" s="75"/>
      <c r="AK404" s="75"/>
      <c r="AL404" s="75"/>
      <c r="AM404" s="75"/>
      <c r="AN404" s="75"/>
    </row>
    <row r="405" spans="1:40" x14ac:dyDescent="0.2">
      <c r="A405" s="81" t="str">
        <f t="shared" si="139"/>
        <v>111AF642277</v>
      </c>
      <c r="B405" s="81" t="str">
        <f t="shared" si="140"/>
        <v>NW</v>
      </c>
      <c r="C405" s="81" t="str">
        <f t="shared" si="141"/>
        <v>FCMS</v>
      </c>
      <c r="D405" s="70">
        <v>42277</v>
      </c>
      <c r="E405" s="95" t="s">
        <v>330</v>
      </c>
      <c r="F405" s="95" t="str">
        <f t="shared" ca="1" si="142"/>
        <v>Blackpool</v>
      </c>
      <c r="G405" s="96" t="s">
        <v>0</v>
      </c>
      <c r="H405" s="114">
        <v>100</v>
      </c>
      <c r="I405" s="134">
        <v>88</v>
      </c>
      <c r="J405" s="96">
        <v>11</v>
      </c>
      <c r="K405" s="96">
        <v>1</v>
      </c>
      <c r="L405" s="96" t="s">
        <v>0</v>
      </c>
      <c r="M405" s="96" t="s">
        <v>0</v>
      </c>
      <c r="N405" s="114">
        <v>0</v>
      </c>
      <c r="O405" s="115">
        <v>95</v>
      </c>
      <c r="P405" s="96">
        <v>3</v>
      </c>
      <c r="Q405" s="96">
        <v>2</v>
      </c>
      <c r="R405" s="114">
        <v>0</v>
      </c>
      <c r="S405" s="115">
        <v>29</v>
      </c>
      <c r="T405" s="96">
        <v>53</v>
      </c>
      <c r="U405" s="96">
        <v>3</v>
      </c>
      <c r="V405" s="96">
        <v>0</v>
      </c>
      <c r="W405" s="114">
        <v>0</v>
      </c>
      <c r="X405" s="115">
        <v>7</v>
      </c>
      <c r="Y405" s="96">
        <v>25</v>
      </c>
      <c r="Z405" s="96">
        <v>27</v>
      </c>
      <c r="AA405" s="96">
        <v>12</v>
      </c>
      <c r="AB405" s="96">
        <v>3</v>
      </c>
      <c r="AC405" s="114" t="s">
        <v>0</v>
      </c>
      <c r="AD405" s="115" t="s">
        <v>0</v>
      </c>
      <c r="AE405" s="96" t="s">
        <v>0</v>
      </c>
      <c r="AF405" s="96" t="s">
        <v>0</v>
      </c>
      <c r="AG405" s="96" t="s">
        <v>0</v>
      </c>
      <c r="AH405" s="96" t="s">
        <v>0</v>
      </c>
      <c r="AI405" s="96">
        <v>0</v>
      </c>
      <c r="AJ405" s="75"/>
      <c r="AK405" s="75"/>
      <c r="AL405" s="75"/>
      <c r="AM405" s="75"/>
      <c r="AN405" s="75"/>
    </row>
    <row r="406" spans="1:40" x14ac:dyDescent="0.2">
      <c r="A406" s="82" t="str">
        <f t="shared" si="139"/>
        <v>111AA142460</v>
      </c>
      <c r="B406" s="82" t="str">
        <f t="shared" si="140"/>
        <v>NE</v>
      </c>
      <c r="C406" s="82" t="str">
        <f t="shared" si="141"/>
        <v>NEAS</v>
      </c>
      <c r="D406" s="90">
        <v>42460</v>
      </c>
      <c r="E406" s="97" t="s">
        <v>10</v>
      </c>
      <c r="F406" s="97" t="str">
        <f t="shared" ca="1" si="142"/>
        <v>North East</v>
      </c>
      <c r="G406" s="98" t="s">
        <v>0</v>
      </c>
      <c r="H406" s="116">
        <v>394</v>
      </c>
      <c r="I406" s="98">
        <v>232</v>
      </c>
      <c r="J406" s="98">
        <v>112</v>
      </c>
      <c r="K406" s="98">
        <v>15</v>
      </c>
      <c r="L406" s="98" t="s">
        <v>0</v>
      </c>
      <c r="M406" s="98" t="s">
        <v>0</v>
      </c>
      <c r="N406" s="116">
        <v>3</v>
      </c>
      <c r="O406" s="117">
        <v>341</v>
      </c>
      <c r="P406" s="98">
        <v>37</v>
      </c>
      <c r="Q406" s="98">
        <v>12</v>
      </c>
      <c r="R406" s="116">
        <v>4</v>
      </c>
      <c r="S406" s="117">
        <v>172</v>
      </c>
      <c r="T406" s="98">
        <v>116</v>
      </c>
      <c r="U406" s="98">
        <v>68</v>
      </c>
      <c r="V406" s="98">
        <v>22</v>
      </c>
      <c r="W406" s="116">
        <v>16</v>
      </c>
      <c r="X406" s="117">
        <v>64</v>
      </c>
      <c r="Y406" s="98">
        <v>105</v>
      </c>
      <c r="Z406" s="98">
        <v>172</v>
      </c>
      <c r="AA406" s="98">
        <v>14</v>
      </c>
      <c r="AB406" s="98">
        <v>17</v>
      </c>
      <c r="AC406" s="116" t="s">
        <v>0</v>
      </c>
      <c r="AD406" s="117" t="s">
        <v>0</v>
      </c>
      <c r="AE406" s="98" t="s">
        <v>0</v>
      </c>
      <c r="AF406" s="98" t="s">
        <v>0</v>
      </c>
      <c r="AG406" s="98" t="s">
        <v>0</v>
      </c>
      <c r="AH406" s="98" t="s">
        <v>0</v>
      </c>
      <c r="AI406" s="98">
        <v>32</v>
      </c>
      <c r="AJ406" s="75"/>
      <c r="AK406" s="75"/>
      <c r="AL406" s="75"/>
      <c r="AM406" s="75"/>
      <c r="AN406" s="75"/>
    </row>
    <row r="407" spans="1:40" x14ac:dyDescent="0.2">
      <c r="A407" s="81" t="str">
        <f t="shared" si="139"/>
        <v>111AA242460</v>
      </c>
      <c r="B407" s="81" t="str">
        <f t="shared" si="140"/>
        <v>M</v>
      </c>
      <c r="C407" s="81" t="str">
        <f t="shared" si="141"/>
        <v>DHU</v>
      </c>
      <c r="D407" s="70">
        <v>42460</v>
      </c>
      <c r="E407" s="95" t="s">
        <v>25</v>
      </c>
      <c r="F407" s="95" t="str">
        <f t="shared" ca="1" si="142"/>
        <v>Lincolnshire</v>
      </c>
      <c r="G407" s="96" t="s">
        <v>0</v>
      </c>
      <c r="H407" s="114">
        <v>323</v>
      </c>
      <c r="I407" s="134">
        <v>188</v>
      </c>
      <c r="J407" s="96">
        <v>78</v>
      </c>
      <c r="K407" s="96">
        <v>18</v>
      </c>
      <c r="L407" s="96" t="s">
        <v>0</v>
      </c>
      <c r="M407" s="96" t="s">
        <v>0</v>
      </c>
      <c r="N407" s="114">
        <v>14</v>
      </c>
      <c r="O407" s="115">
        <v>238</v>
      </c>
      <c r="P407" s="96">
        <v>19</v>
      </c>
      <c r="Q407" s="96">
        <v>7</v>
      </c>
      <c r="R407" s="114">
        <v>59</v>
      </c>
      <c r="S407" s="115">
        <v>0</v>
      </c>
      <c r="T407" s="96">
        <v>0</v>
      </c>
      <c r="U407" s="96">
        <v>0</v>
      </c>
      <c r="V407" s="96">
        <v>0</v>
      </c>
      <c r="W407" s="114">
        <v>0</v>
      </c>
      <c r="X407" s="115">
        <v>21</v>
      </c>
      <c r="Y407" s="96">
        <v>100</v>
      </c>
      <c r="Z407" s="96">
        <v>101</v>
      </c>
      <c r="AA407" s="96">
        <v>30</v>
      </c>
      <c r="AB407" s="96">
        <v>21</v>
      </c>
      <c r="AC407" s="114" t="s">
        <v>0</v>
      </c>
      <c r="AD407" s="115" t="s">
        <v>0</v>
      </c>
      <c r="AE407" s="96" t="s">
        <v>0</v>
      </c>
      <c r="AF407" s="96" t="s">
        <v>0</v>
      </c>
      <c r="AG407" s="96" t="s">
        <v>0</v>
      </c>
      <c r="AH407" s="96" t="s">
        <v>0</v>
      </c>
      <c r="AI407" s="96">
        <v>25</v>
      </c>
      <c r="AJ407" s="75"/>
      <c r="AK407" s="75"/>
      <c r="AL407" s="75"/>
      <c r="AM407" s="75"/>
      <c r="AN407" s="75"/>
    </row>
    <row r="408" spans="1:40" x14ac:dyDescent="0.2">
      <c r="A408" s="81" t="str">
        <f t="shared" si="139"/>
        <v>111AA342460</v>
      </c>
      <c r="B408" s="81" t="str">
        <f t="shared" si="140"/>
        <v>E</v>
      </c>
      <c r="C408" s="81" t="str">
        <f t="shared" si="141"/>
        <v>SCAS</v>
      </c>
      <c r="D408" s="70">
        <v>42460</v>
      </c>
      <c r="E408" s="95" t="s">
        <v>312</v>
      </c>
      <c r="F408" s="95" t="str">
        <f t="shared" ca="1" si="142"/>
        <v>Luton</v>
      </c>
      <c r="G408" s="96" t="s">
        <v>0</v>
      </c>
      <c r="H408" s="114">
        <v>47</v>
      </c>
      <c r="I408" s="134">
        <v>31</v>
      </c>
      <c r="J408" s="96">
        <v>10</v>
      </c>
      <c r="K408" s="96">
        <v>3</v>
      </c>
      <c r="L408" s="96" t="s">
        <v>0</v>
      </c>
      <c r="M408" s="96" t="s">
        <v>0</v>
      </c>
      <c r="N408" s="114">
        <v>2</v>
      </c>
      <c r="O408" s="115">
        <v>34</v>
      </c>
      <c r="P408" s="96">
        <v>8</v>
      </c>
      <c r="Q408" s="96">
        <v>1</v>
      </c>
      <c r="R408" s="114">
        <v>4</v>
      </c>
      <c r="S408" s="115">
        <v>16</v>
      </c>
      <c r="T408" s="96">
        <v>19</v>
      </c>
      <c r="U408" s="96">
        <v>7</v>
      </c>
      <c r="V408" s="96">
        <v>1</v>
      </c>
      <c r="W408" s="114">
        <v>4</v>
      </c>
      <c r="X408" s="115">
        <v>13</v>
      </c>
      <c r="Y408" s="96">
        <v>13</v>
      </c>
      <c r="Z408" s="96">
        <v>6</v>
      </c>
      <c r="AA408" s="96">
        <v>22</v>
      </c>
      <c r="AB408" s="96">
        <v>2</v>
      </c>
      <c r="AC408" s="114" t="s">
        <v>0</v>
      </c>
      <c r="AD408" s="115" t="s">
        <v>0</v>
      </c>
      <c r="AE408" s="96" t="s">
        <v>0</v>
      </c>
      <c r="AF408" s="96" t="s">
        <v>0</v>
      </c>
      <c r="AG408" s="96" t="s">
        <v>0</v>
      </c>
      <c r="AH408" s="96" t="s">
        <v>0</v>
      </c>
      <c r="AI408" s="96">
        <v>1</v>
      </c>
      <c r="AJ408" s="75"/>
      <c r="AK408" s="75"/>
      <c r="AL408" s="75"/>
      <c r="AM408" s="75"/>
      <c r="AN408" s="75"/>
    </row>
    <row r="409" spans="1:40" x14ac:dyDescent="0.2">
      <c r="A409" s="81" t="str">
        <f t="shared" si="139"/>
        <v>111AA442460</v>
      </c>
      <c r="B409" s="81" t="str">
        <f t="shared" si="140"/>
        <v>M</v>
      </c>
      <c r="C409" s="81" t="str">
        <f t="shared" si="141"/>
        <v>DHU</v>
      </c>
      <c r="D409" s="70">
        <v>42460</v>
      </c>
      <c r="E409" s="95" t="s">
        <v>28</v>
      </c>
      <c r="F409" s="95" t="str">
        <f t="shared" ca="1" si="142"/>
        <v>Nottinghamshire</v>
      </c>
      <c r="G409" s="96" t="s">
        <v>0</v>
      </c>
      <c r="H409" s="114">
        <v>139</v>
      </c>
      <c r="I409" s="134">
        <v>92</v>
      </c>
      <c r="J409" s="96">
        <v>32</v>
      </c>
      <c r="K409" s="96">
        <v>2</v>
      </c>
      <c r="L409" s="96" t="s">
        <v>0</v>
      </c>
      <c r="M409" s="96" t="s">
        <v>0</v>
      </c>
      <c r="N409" s="114">
        <v>1</v>
      </c>
      <c r="O409" s="115">
        <v>120</v>
      </c>
      <c r="P409" s="96">
        <v>14</v>
      </c>
      <c r="Q409" s="96">
        <v>4</v>
      </c>
      <c r="R409" s="114">
        <v>1</v>
      </c>
      <c r="S409" s="115">
        <v>34</v>
      </c>
      <c r="T409" s="96">
        <v>71</v>
      </c>
      <c r="U409" s="96">
        <v>27</v>
      </c>
      <c r="V409" s="96">
        <v>5</v>
      </c>
      <c r="W409" s="114">
        <v>2</v>
      </c>
      <c r="X409" s="115">
        <v>30</v>
      </c>
      <c r="Y409" s="96">
        <v>39</v>
      </c>
      <c r="Z409" s="96">
        <v>47</v>
      </c>
      <c r="AA409" s="96">
        <v>5</v>
      </c>
      <c r="AB409" s="96">
        <v>7</v>
      </c>
      <c r="AC409" s="114" t="s">
        <v>0</v>
      </c>
      <c r="AD409" s="115" t="s">
        <v>0</v>
      </c>
      <c r="AE409" s="96" t="s">
        <v>0</v>
      </c>
      <c r="AF409" s="96" t="s">
        <v>0</v>
      </c>
      <c r="AG409" s="96" t="s">
        <v>0</v>
      </c>
      <c r="AH409" s="96" t="s">
        <v>0</v>
      </c>
      <c r="AI409" s="96">
        <v>12</v>
      </c>
      <c r="AJ409" s="75"/>
      <c r="AK409" s="75"/>
      <c r="AL409" s="75"/>
      <c r="AM409" s="75"/>
      <c r="AN409" s="75"/>
    </row>
    <row r="410" spans="1:40" x14ac:dyDescent="0.2">
      <c r="A410" s="81" t="str">
        <f t="shared" si="139"/>
        <v>111AA542460</v>
      </c>
      <c r="B410" s="81" t="str">
        <f t="shared" si="140"/>
        <v>M</v>
      </c>
      <c r="C410" s="81" t="str">
        <f t="shared" si="141"/>
        <v>DHU</v>
      </c>
      <c r="D410" s="70">
        <v>42460</v>
      </c>
      <c r="E410" s="95" t="s">
        <v>30</v>
      </c>
      <c r="F410" s="95" t="str">
        <f t="shared" ca="1" si="142"/>
        <v>Derbyshire</v>
      </c>
      <c r="G410" s="96" t="s">
        <v>0</v>
      </c>
      <c r="H410" s="114">
        <v>192</v>
      </c>
      <c r="I410" s="134">
        <v>141</v>
      </c>
      <c r="J410" s="96">
        <v>34</v>
      </c>
      <c r="K410" s="96">
        <v>7</v>
      </c>
      <c r="L410" s="96" t="s">
        <v>0</v>
      </c>
      <c r="M410" s="96" t="s">
        <v>0</v>
      </c>
      <c r="N410" s="114">
        <v>0</v>
      </c>
      <c r="O410" s="115">
        <v>175</v>
      </c>
      <c r="P410" s="96">
        <v>12</v>
      </c>
      <c r="Q410" s="96">
        <v>2</v>
      </c>
      <c r="R410" s="114">
        <v>3</v>
      </c>
      <c r="S410" s="115">
        <v>54</v>
      </c>
      <c r="T410" s="96">
        <v>97</v>
      </c>
      <c r="U410" s="96">
        <v>30</v>
      </c>
      <c r="V410" s="96">
        <v>8</v>
      </c>
      <c r="W410" s="114">
        <v>3</v>
      </c>
      <c r="X410" s="115">
        <v>41</v>
      </c>
      <c r="Y410" s="96">
        <v>56</v>
      </c>
      <c r="Z410" s="96">
        <v>58</v>
      </c>
      <c r="AA410" s="96">
        <v>6</v>
      </c>
      <c r="AB410" s="96">
        <v>17</v>
      </c>
      <c r="AC410" s="114" t="s">
        <v>0</v>
      </c>
      <c r="AD410" s="115" t="s">
        <v>0</v>
      </c>
      <c r="AE410" s="96" t="s">
        <v>0</v>
      </c>
      <c r="AF410" s="96" t="s">
        <v>0</v>
      </c>
      <c r="AG410" s="96" t="s">
        <v>0</v>
      </c>
      <c r="AH410" s="96" t="s">
        <v>0</v>
      </c>
      <c r="AI410" s="96">
        <v>10</v>
      </c>
      <c r="AJ410" s="75"/>
      <c r="AK410" s="75"/>
      <c r="AL410" s="75"/>
      <c r="AM410" s="75"/>
      <c r="AN410" s="75"/>
    </row>
    <row r="411" spans="1:40" x14ac:dyDescent="0.2">
      <c r="A411" s="81" t="str">
        <f t="shared" si="139"/>
        <v>111AA642460</v>
      </c>
      <c r="B411" s="81" t="str">
        <f t="shared" si="140"/>
        <v>SE</v>
      </c>
      <c r="C411" s="81" t="str">
        <f t="shared" si="141"/>
        <v>IOW</v>
      </c>
      <c r="D411" s="70">
        <v>42460</v>
      </c>
      <c r="E411" s="95" t="s">
        <v>32</v>
      </c>
      <c r="F411" s="95" t="str">
        <f t="shared" ca="1" si="142"/>
        <v>Isle of Wight</v>
      </c>
      <c r="G411" s="96" t="s">
        <v>0</v>
      </c>
      <c r="H411" s="114">
        <v>95</v>
      </c>
      <c r="I411" s="134">
        <v>55</v>
      </c>
      <c r="J411" s="96">
        <v>14</v>
      </c>
      <c r="K411" s="96">
        <v>2</v>
      </c>
      <c r="L411" s="96" t="s">
        <v>0</v>
      </c>
      <c r="M411" s="96" t="s">
        <v>0</v>
      </c>
      <c r="N411" s="114">
        <v>5</v>
      </c>
      <c r="O411" s="115">
        <v>65</v>
      </c>
      <c r="P411" s="96">
        <v>6</v>
      </c>
      <c r="Q411" s="96">
        <v>2</v>
      </c>
      <c r="R411" s="114">
        <v>7</v>
      </c>
      <c r="S411" s="115">
        <v>20</v>
      </c>
      <c r="T411" s="96">
        <v>33</v>
      </c>
      <c r="U411" s="96">
        <v>14</v>
      </c>
      <c r="V411" s="96">
        <v>2</v>
      </c>
      <c r="W411" s="114">
        <v>11</v>
      </c>
      <c r="X411" s="115">
        <v>20</v>
      </c>
      <c r="Y411" s="96">
        <v>21</v>
      </c>
      <c r="Z411" s="96">
        <v>27</v>
      </c>
      <c r="AA411" s="96">
        <v>1</v>
      </c>
      <c r="AB411" s="96">
        <v>0</v>
      </c>
      <c r="AC411" s="114" t="s">
        <v>0</v>
      </c>
      <c r="AD411" s="115" t="s">
        <v>0</v>
      </c>
      <c r="AE411" s="96" t="s">
        <v>0</v>
      </c>
      <c r="AF411" s="96" t="s">
        <v>0</v>
      </c>
      <c r="AG411" s="96" t="s">
        <v>0</v>
      </c>
      <c r="AH411" s="96" t="s">
        <v>0</v>
      </c>
      <c r="AI411" s="96">
        <v>4</v>
      </c>
      <c r="AJ411" s="75"/>
      <c r="AK411" s="75"/>
      <c r="AL411" s="75"/>
      <c r="AM411" s="75"/>
      <c r="AN411" s="75"/>
    </row>
    <row r="412" spans="1:40" x14ac:dyDescent="0.2">
      <c r="A412" s="81" t="str">
        <f t="shared" si="139"/>
        <v>111AA742460</v>
      </c>
      <c r="B412" s="81" t="str">
        <f t="shared" si="140"/>
        <v>L</v>
      </c>
      <c r="C412" s="81" t="str">
        <f t="shared" si="141"/>
        <v>LCW</v>
      </c>
      <c r="D412" s="70">
        <v>42460</v>
      </c>
      <c r="E412" s="95" t="s">
        <v>35</v>
      </c>
      <c r="F412" s="95" t="str">
        <f t="shared" ca="1" si="142"/>
        <v>Inner North West London</v>
      </c>
      <c r="G412" s="96" t="s">
        <v>0</v>
      </c>
      <c r="H412" s="114">
        <v>72</v>
      </c>
      <c r="I412" s="134">
        <v>40</v>
      </c>
      <c r="J412" s="96">
        <v>16</v>
      </c>
      <c r="K412" s="96">
        <v>6</v>
      </c>
      <c r="L412" s="96" t="s">
        <v>0</v>
      </c>
      <c r="M412" s="96" t="s">
        <v>0</v>
      </c>
      <c r="N412" s="114">
        <v>2</v>
      </c>
      <c r="O412" s="115">
        <v>57</v>
      </c>
      <c r="P412" s="96">
        <v>8</v>
      </c>
      <c r="Q412" s="96">
        <v>5</v>
      </c>
      <c r="R412" s="114">
        <v>2</v>
      </c>
      <c r="S412" s="115">
        <v>27</v>
      </c>
      <c r="T412" s="96">
        <v>34</v>
      </c>
      <c r="U412" s="96">
        <v>6</v>
      </c>
      <c r="V412" s="96">
        <v>2</v>
      </c>
      <c r="W412" s="114">
        <v>3</v>
      </c>
      <c r="X412" s="115">
        <v>14</v>
      </c>
      <c r="Y412" s="96">
        <v>13</v>
      </c>
      <c r="Z412" s="96">
        <v>32</v>
      </c>
      <c r="AA412" s="96">
        <v>0</v>
      </c>
      <c r="AB412" s="96">
        <v>4</v>
      </c>
      <c r="AC412" s="114" t="s">
        <v>0</v>
      </c>
      <c r="AD412" s="115" t="s">
        <v>0</v>
      </c>
      <c r="AE412" s="96" t="s">
        <v>0</v>
      </c>
      <c r="AF412" s="96" t="s">
        <v>0</v>
      </c>
      <c r="AG412" s="96" t="s">
        <v>0</v>
      </c>
      <c r="AH412" s="96" t="s">
        <v>0</v>
      </c>
      <c r="AI412" s="96">
        <v>8</v>
      </c>
      <c r="AJ412" s="75"/>
      <c r="AK412" s="75"/>
      <c r="AL412" s="75"/>
      <c r="AM412" s="75"/>
      <c r="AN412" s="75"/>
    </row>
    <row r="413" spans="1:40" x14ac:dyDescent="0.2">
      <c r="A413" s="81" t="str">
        <f t="shared" si="139"/>
        <v>111AA942460</v>
      </c>
      <c r="B413" s="81" t="str">
        <f t="shared" si="140"/>
        <v>L</v>
      </c>
      <c r="C413" s="81" t="str">
        <f t="shared" si="141"/>
        <v>PPG</v>
      </c>
      <c r="D413" s="70">
        <v>42460</v>
      </c>
      <c r="E413" s="95" t="s">
        <v>38</v>
      </c>
      <c r="F413" s="95" t="str">
        <f t="shared" ca="1" si="142"/>
        <v>Hillingdon</v>
      </c>
      <c r="G413" s="96" t="s">
        <v>0</v>
      </c>
      <c r="H413" s="114">
        <v>107</v>
      </c>
      <c r="I413" s="134">
        <v>60</v>
      </c>
      <c r="J413" s="96">
        <v>29</v>
      </c>
      <c r="K413" s="96">
        <v>8</v>
      </c>
      <c r="L413" s="96" t="s">
        <v>0</v>
      </c>
      <c r="M413" s="96" t="s">
        <v>0</v>
      </c>
      <c r="N413" s="114">
        <v>0</v>
      </c>
      <c r="O413" s="115">
        <v>74</v>
      </c>
      <c r="P413" s="96">
        <v>8</v>
      </c>
      <c r="Q413" s="96">
        <v>4</v>
      </c>
      <c r="R413" s="114">
        <v>0</v>
      </c>
      <c r="S413" s="115">
        <v>12</v>
      </c>
      <c r="T413" s="96">
        <v>42</v>
      </c>
      <c r="U413" s="96">
        <v>24</v>
      </c>
      <c r="V413" s="96">
        <v>5</v>
      </c>
      <c r="W413" s="114">
        <v>0</v>
      </c>
      <c r="X413" s="115">
        <v>13</v>
      </c>
      <c r="Y413" s="96">
        <v>25</v>
      </c>
      <c r="Z413" s="96">
        <v>27</v>
      </c>
      <c r="AA413" s="96">
        <v>20</v>
      </c>
      <c r="AB413" s="96">
        <v>0</v>
      </c>
      <c r="AC413" s="114" t="s">
        <v>0</v>
      </c>
      <c r="AD413" s="115" t="s">
        <v>0</v>
      </c>
      <c r="AE413" s="96" t="s">
        <v>0</v>
      </c>
      <c r="AF413" s="96" t="s">
        <v>0</v>
      </c>
      <c r="AG413" s="96" t="s">
        <v>0</v>
      </c>
      <c r="AH413" s="96" t="s">
        <v>0</v>
      </c>
      <c r="AI413" s="96">
        <v>5</v>
      </c>
      <c r="AJ413" s="75"/>
      <c r="AK413" s="75"/>
      <c r="AL413" s="75"/>
      <c r="AM413" s="75"/>
      <c r="AN413" s="75"/>
    </row>
    <row r="414" spans="1:40" x14ac:dyDescent="0.2">
      <c r="A414" s="81" t="str">
        <f t="shared" si="139"/>
        <v>111AB142460</v>
      </c>
      <c r="B414" s="81" t="str">
        <f t="shared" si="140"/>
        <v>L</v>
      </c>
      <c r="C414" s="81" t="str">
        <f t="shared" si="141"/>
        <v>PPG</v>
      </c>
      <c r="D414" s="70">
        <v>42460</v>
      </c>
      <c r="E414" s="95" t="s">
        <v>316</v>
      </c>
      <c r="F414" s="95" t="str">
        <f t="shared" ca="1" si="142"/>
        <v>Croydon</v>
      </c>
      <c r="G414" s="96" t="s">
        <v>0</v>
      </c>
      <c r="H414" s="114">
        <v>119</v>
      </c>
      <c r="I414" s="134">
        <v>65</v>
      </c>
      <c r="J414" s="96">
        <v>27</v>
      </c>
      <c r="K414" s="96">
        <v>3</v>
      </c>
      <c r="L414" s="96" t="s">
        <v>0</v>
      </c>
      <c r="M414" s="96" t="s">
        <v>0</v>
      </c>
      <c r="N414" s="114">
        <v>1</v>
      </c>
      <c r="O414" s="115">
        <v>90</v>
      </c>
      <c r="P414" s="96">
        <v>4</v>
      </c>
      <c r="Q414" s="96">
        <v>4</v>
      </c>
      <c r="R414" s="114">
        <v>0</v>
      </c>
      <c r="S414" s="115">
        <v>19</v>
      </c>
      <c r="T414" s="96">
        <v>45</v>
      </c>
      <c r="U414" s="96">
        <v>25</v>
      </c>
      <c r="V414" s="96">
        <v>9</v>
      </c>
      <c r="W414" s="114">
        <v>0</v>
      </c>
      <c r="X414" s="115">
        <v>19</v>
      </c>
      <c r="Y414" s="96">
        <v>29</v>
      </c>
      <c r="Z414" s="96">
        <v>27</v>
      </c>
      <c r="AA414" s="96">
        <v>23</v>
      </c>
      <c r="AB414" s="96">
        <v>0</v>
      </c>
      <c r="AC414" s="114" t="s">
        <v>0</v>
      </c>
      <c r="AD414" s="115" t="s">
        <v>0</v>
      </c>
      <c r="AE414" s="96" t="s">
        <v>0</v>
      </c>
      <c r="AF414" s="96" t="s">
        <v>0</v>
      </c>
      <c r="AG414" s="96" t="s">
        <v>0</v>
      </c>
      <c r="AH414" s="96" t="s">
        <v>0</v>
      </c>
      <c r="AI414" s="96">
        <v>9</v>
      </c>
      <c r="AJ414" s="75"/>
      <c r="AK414" s="75"/>
      <c r="AL414" s="75"/>
      <c r="AM414" s="75"/>
      <c r="AN414" s="75"/>
    </row>
    <row r="415" spans="1:40" x14ac:dyDescent="0.2">
      <c r="A415" s="81" t="str">
        <f t="shared" si="139"/>
        <v>111AB242460</v>
      </c>
      <c r="B415" s="81" t="str">
        <f t="shared" si="140"/>
        <v>E</v>
      </c>
      <c r="C415" s="81" t="str">
        <f t="shared" si="141"/>
        <v>HUC</v>
      </c>
      <c r="D415" s="70">
        <v>42460</v>
      </c>
      <c r="E415" s="95" t="s">
        <v>43</v>
      </c>
      <c r="F415" s="95" t="str">
        <f t="shared" ca="1" si="142"/>
        <v>Hertfordshire</v>
      </c>
      <c r="G415" s="96" t="s">
        <v>0</v>
      </c>
      <c r="H415" s="114">
        <v>837</v>
      </c>
      <c r="I415" s="134">
        <v>615</v>
      </c>
      <c r="J415" s="96">
        <v>150</v>
      </c>
      <c r="K415" s="96">
        <v>25</v>
      </c>
      <c r="L415" s="96" t="s">
        <v>0</v>
      </c>
      <c r="M415" s="96" t="s">
        <v>0</v>
      </c>
      <c r="N415" s="114">
        <v>10</v>
      </c>
      <c r="O415" s="115">
        <v>727</v>
      </c>
      <c r="P415" s="96">
        <v>73</v>
      </c>
      <c r="Q415" s="96">
        <v>26</v>
      </c>
      <c r="R415" s="114">
        <v>11</v>
      </c>
      <c r="S415" s="115">
        <v>239</v>
      </c>
      <c r="T415" s="96">
        <v>448</v>
      </c>
      <c r="U415" s="96">
        <v>96</v>
      </c>
      <c r="V415" s="96">
        <v>32</v>
      </c>
      <c r="W415" s="114">
        <v>22</v>
      </c>
      <c r="X415" s="115">
        <v>128</v>
      </c>
      <c r="Y415" s="96">
        <v>243</v>
      </c>
      <c r="Z415" s="96">
        <v>317</v>
      </c>
      <c r="AA415" s="96">
        <v>28</v>
      </c>
      <c r="AB415" s="96">
        <v>57</v>
      </c>
      <c r="AC415" s="114" t="s">
        <v>0</v>
      </c>
      <c r="AD415" s="115" t="s">
        <v>0</v>
      </c>
      <c r="AE415" s="96" t="s">
        <v>0</v>
      </c>
      <c r="AF415" s="96" t="s">
        <v>0</v>
      </c>
      <c r="AG415" s="96" t="s">
        <v>0</v>
      </c>
      <c r="AH415" s="96" t="s">
        <v>0</v>
      </c>
      <c r="AI415" s="96">
        <v>37</v>
      </c>
      <c r="AJ415" s="75"/>
      <c r="AK415" s="75"/>
      <c r="AL415" s="75"/>
      <c r="AM415" s="75"/>
      <c r="AN415" s="75"/>
    </row>
    <row r="416" spans="1:40" x14ac:dyDescent="0.2">
      <c r="A416" s="81" t="str">
        <f t="shared" si="139"/>
        <v>111AB342460</v>
      </c>
      <c r="B416" s="81" t="str">
        <f t="shared" si="140"/>
        <v>E</v>
      </c>
      <c r="C416" s="81" t="str">
        <f t="shared" si="141"/>
        <v>IC24</v>
      </c>
      <c r="D416" s="70">
        <v>42460</v>
      </c>
      <c r="E416" s="95" t="s">
        <v>318</v>
      </c>
      <c r="F416" s="95" t="str">
        <f t="shared" ca="1" si="142"/>
        <v>Great Yarmouth and Waveney</v>
      </c>
      <c r="G416" s="96" t="s">
        <v>0</v>
      </c>
      <c r="H416" s="114">
        <v>250</v>
      </c>
      <c r="I416" s="134">
        <v>182</v>
      </c>
      <c r="J416" s="96">
        <v>43</v>
      </c>
      <c r="K416" s="96">
        <v>1</v>
      </c>
      <c r="L416" s="96" t="s">
        <v>0</v>
      </c>
      <c r="M416" s="96" t="s">
        <v>0</v>
      </c>
      <c r="N416" s="114">
        <v>7</v>
      </c>
      <c r="O416" s="115">
        <v>208</v>
      </c>
      <c r="P416" s="96">
        <v>13</v>
      </c>
      <c r="Q416" s="96">
        <v>4</v>
      </c>
      <c r="R416" s="114">
        <v>25</v>
      </c>
      <c r="S416" s="115">
        <v>142</v>
      </c>
      <c r="T416" s="96">
        <v>54</v>
      </c>
      <c r="U416" s="96">
        <v>30</v>
      </c>
      <c r="V416" s="96">
        <v>13</v>
      </c>
      <c r="W416" s="114">
        <v>11</v>
      </c>
      <c r="X416" s="115">
        <v>38</v>
      </c>
      <c r="Y416" s="96">
        <v>74</v>
      </c>
      <c r="Z416" s="96">
        <v>123</v>
      </c>
      <c r="AA416" s="96">
        <v>16</v>
      </c>
      <c r="AB416" s="96">
        <v>34</v>
      </c>
      <c r="AC416" s="114" t="s">
        <v>0</v>
      </c>
      <c r="AD416" s="115" t="s">
        <v>0</v>
      </c>
      <c r="AE416" s="96" t="s">
        <v>0</v>
      </c>
      <c r="AF416" s="96" t="s">
        <v>0</v>
      </c>
      <c r="AG416" s="96" t="s">
        <v>0</v>
      </c>
      <c r="AH416" s="96" t="s">
        <v>0</v>
      </c>
      <c r="AI416" s="96">
        <v>17</v>
      </c>
      <c r="AJ416" s="75"/>
      <c r="AK416" s="75"/>
      <c r="AL416" s="75"/>
      <c r="AM416" s="75"/>
      <c r="AN416" s="75"/>
    </row>
    <row r="417" spans="1:40" x14ac:dyDescent="0.2">
      <c r="A417" s="81" t="str">
        <f t="shared" si="139"/>
        <v>111AB442460</v>
      </c>
      <c r="B417" s="81" t="str">
        <f t="shared" si="140"/>
        <v>SE</v>
      </c>
      <c r="C417" s="81" t="str">
        <f t="shared" si="141"/>
        <v>SCAS</v>
      </c>
      <c r="D417" s="70">
        <v>42460</v>
      </c>
      <c r="E417" s="95" t="s">
        <v>52</v>
      </c>
      <c r="F417" s="95" t="str">
        <f t="shared" ca="1" si="142"/>
        <v>Oxfordshire</v>
      </c>
      <c r="G417" s="96" t="s">
        <v>0</v>
      </c>
      <c r="H417" s="114">
        <v>313</v>
      </c>
      <c r="I417" s="134">
        <v>210</v>
      </c>
      <c r="J417" s="96">
        <v>60</v>
      </c>
      <c r="K417" s="96">
        <v>14</v>
      </c>
      <c r="L417" s="96" t="s">
        <v>0</v>
      </c>
      <c r="M417" s="96" t="s">
        <v>0</v>
      </c>
      <c r="N417" s="114">
        <v>4</v>
      </c>
      <c r="O417" s="115">
        <v>245</v>
      </c>
      <c r="P417" s="96">
        <v>36</v>
      </c>
      <c r="Q417" s="96">
        <v>9</v>
      </c>
      <c r="R417" s="114">
        <v>23</v>
      </c>
      <c r="S417" s="115">
        <v>73</v>
      </c>
      <c r="T417" s="96">
        <v>162</v>
      </c>
      <c r="U417" s="96">
        <v>39</v>
      </c>
      <c r="V417" s="96">
        <v>15</v>
      </c>
      <c r="W417" s="114">
        <v>24</v>
      </c>
      <c r="X417" s="115">
        <v>63</v>
      </c>
      <c r="Y417" s="96">
        <v>89</v>
      </c>
      <c r="Z417" s="96">
        <v>109</v>
      </c>
      <c r="AA417" s="96">
        <v>97</v>
      </c>
      <c r="AB417" s="96">
        <v>15</v>
      </c>
      <c r="AC417" s="114" t="s">
        <v>0</v>
      </c>
      <c r="AD417" s="115" t="s">
        <v>0</v>
      </c>
      <c r="AE417" s="96" t="s">
        <v>0</v>
      </c>
      <c r="AF417" s="96" t="s">
        <v>0</v>
      </c>
      <c r="AG417" s="96" t="s">
        <v>0</v>
      </c>
      <c r="AH417" s="96" t="s">
        <v>0</v>
      </c>
      <c r="AI417" s="96">
        <v>25</v>
      </c>
      <c r="AJ417" s="75"/>
      <c r="AK417" s="75"/>
      <c r="AL417" s="75"/>
      <c r="AM417" s="75"/>
      <c r="AN417" s="75"/>
    </row>
    <row r="418" spans="1:40" x14ac:dyDescent="0.2">
      <c r="A418" s="81" t="str">
        <f t="shared" si="139"/>
        <v>111AB942460</v>
      </c>
      <c r="B418" s="81" t="str">
        <f t="shared" si="140"/>
        <v>E</v>
      </c>
      <c r="C418" s="81" t="str">
        <f t="shared" si="141"/>
        <v>IC24</v>
      </c>
      <c r="D418" s="70">
        <v>42460</v>
      </c>
      <c r="E418" s="95" t="s">
        <v>321</v>
      </c>
      <c r="F418" s="95" t="str">
        <f t="shared" ca="1" si="142"/>
        <v>Norfolk</v>
      </c>
      <c r="G418" s="96" t="s">
        <v>0</v>
      </c>
      <c r="H418" s="114">
        <v>222</v>
      </c>
      <c r="I418" s="134">
        <v>152</v>
      </c>
      <c r="J418" s="96">
        <v>33</v>
      </c>
      <c r="K418" s="96">
        <v>10</v>
      </c>
      <c r="L418" s="96" t="s">
        <v>0</v>
      </c>
      <c r="M418" s="96" t="s">
        <v>0</v>
      </c>
      <c r="N418" s="114">
        <v>8</v>
      </c>
      <c r="O418" s="115">
        <v>167</v>
      </c>
      <c r="P418" s="96">
        <v>25</v>
      </c>
      <c r="Q418" s="96">
        <v>3</v>
      </c>
      <c r="R418" s="114">
        <v>27</v>
      </c>
      <c r="S418" s="115">
        <v>121</v>
      </c>
      <c r="T418" s="96">
        <v>43</v>
      </c>
      <c r="U418" s="96">
        <v>24</v>
      </c>
      <c r="V418" s="96">
        <v>20</v>
      </c>
      <c r="W418" s="114">
        <v>14</v>
      </c>
      <c r="X418" s="115">
        <v>45</v>
      </c>
      <c r="Y418" s="96">
        <v>58</v>
      </c>
      <c r="Z418" s="96">
        <v>123</v>
      </c>
      <c r="AA418" s="96">
        <v>9</v>
      </c>
      <c r="AB418" s="96">
        <v>34</v>
      </c>
      <c r="AC418" s="114" t="s">
        <v>0</v>
      </c>
      <c r="AD418" s="115" t="s">
        <v>0</v>
      </c>
      <c r="AE418" s="96" t="s">
        <v>0</v>
      </c>
      <c r="AF418" s="96" t="s">
        <v>0</v>
      </c>
      <c r="AG418" s="96" t="s">
        <v>0</v>
      </c>
      <c r="AH418" s="96" t="s">
        <v>0</v>
      </c>
      <c r="AI418" s="96">
        <v>19</v>
      </c>
      <c r="AJ418" s="75"/>
      <c r="AK418" s="75"/>
      <c r="AL418" s="75"/>
      <c r="AM418" s="75"/>
      <c r="AN418" s="75"/>
    </row>
    <row r="419" spans="1:40" x14ac:dyDescent="0.2">
      <c r="A419" s="81" t="str">
        <f t="shared" si="139"/>
        <v>111AC242460</v>
      </c>
      <c r="B419" s="81" t="str">
        <f t="shared" si="140"/>
        <v>E</v>
      </c>
      <c r="C419" s="81" t="str">
        <f t="shared" si="141"/>
        <v>PPG</v>
      </c>
      <c r="D419" s="70">
        <v>42460</v>
      </c>
      <c r="E419" s="95" t="s">
        <v>58</v>
      </c>
      <c r="F419" s="95" t="str">
        <f t="shared" ca="1" si="142"/>
        <v>Suffolk</v>
      </c>
      <c r="G419" s="96" t="s">
        <v>0</v>
      </c>
      <c r="H419" s="114">
        <v>328</v>
      </c>
      <c r="I419" s="134">
        <v>182</v>
      </c>
      <c r="J419" s="96">
        <v>52</v>
      </c>
      <c r="K419" s="96">
        <v>15</v>
      </c>
      <c r="L419" s="96" t="s">
        <v>0</v>
      </c>
      <c r="M419" s="96" t="s">
        <v>0</v>
      </c>
      <c r="N419" s="114">
        <v>48</v>
      </c>
      <c r="O419" s="115">
        <v>255</v>
      </c>
      <c r="P419" s="96">
        <v>11</v>
      </c>
      <c r="Q419" s="96">
        <v>11</v>
      </c>
      <c r="R419" s="114">
        <v>51</v>
      </c>
      <c r="S419" s="115">
        <v>0</v>
      </c>
      <c r="T419" s="96">
        <v>0</v>
      </c>
      <c r="U419" s="96">
        <v>0</v>
      </c>
      <c r="V419" s="96">
        <v>0</v>
      </c>
      <c r="W419" s="114">
        <v>0</v>
      </c>
      <c r="X419" s="115">
        <v>35</v>
      </c>
      <c r="Y419" s="96">
        <v>81</v>
      </c>
      <c r="Z419" s="96">
        <v>146</v>
      </c>
      <c r="AA419" s="96">
        <v>14</v>
      </c>
      <c r="AB419" s="96">
        <v>31</v>
      </c>
      <c r="AC419" s="114" t="s">
        <v>0</v>
      </c>
      <c r="AD419" s="115" t="s">
        <v>0</v>
      </c>
      <c r="AE419" s="96" t="s">
        <v>0</v>
      </c>
      <c r="AF419" s="96" t="s">
        <v>0</v>
      </c>
      <c r="AG419" s="96" t="s">
        <v>0</v>
      </c>
      <c r="AH419" s="96" t="s">
        <v>0</v>
      </c>
      <c r="AI419" s="96">
        <v>31</v>
      </c>
      <c r="AJ419" s="75"/>
      <c r="AK419" s="75"/>
      <c r="AL419" s="75"/>
      <c r="AM419" s="75"/>
      <c r="AN419" s="75"/>
    </row>
    <row r="420" spans="1:40" x14ac:dyDescent="0.2">
      <c r="A420" s="81" t="str">
        <f t="shared" si="139"/>
        <v>111AC342460</v>
      </c>
      <c r="B420" s="81" t="str">
        <f t="shared" si="140"/>
        <v>E</v>
      </c>
      <c r="C420" s="81" t="str">
        <f t="shared" si="141"/>
        <v>IC24</v>
      </c>
      <c r="D420" s="70">
        <v>42460</v>
      </c>
      <c r="E420" s="95" t="s">
        <v>66</v>
      </c>
      <c r="F420" s="95" t="str">
        <f t="shared" ca="1" si="142"/>
        <v>North Essex</v>
      </c>
      <c r="G420" s="96" t="s">
        <v>0</v>
      </c>
      <c r="H420" s="114">
        <v>205</v>
      </c>
      <c r="I420" s="134">
        <v>160</v>
      </c>
      <c r="J420" s="96">
        <v>28</v>
      </c>
      <c r="K420" s="96">
        <v>3</v>
      </c>
      <c r="L420" s="96" t="s">
        <v>0</v>
      </c>
      <c r="M420" s="96" t="s">
        <v>0</v>
      </c>
      <c r="N420" s="114">
        <v>5</v>
      </c>
      <c r="O420" s="115">
        <v>170</v>
      </c>
      <c r="P420" s="96">
        <v>10</v>
      </c>
      <c r="Q420" s="96">
        <v>5</v>
      </c>
      <c r="R420" s="114">
        <v>20</v>
      </c>
      <c r="S420" s="115">
        <v>123</v>
      </c>
      <c r="T420" s="96">
        <v>42</v>
      </c>
      <c r="U420" s="96">
        <v>19</v>
      </c>
      <c r="V420" s="96">
        <v>8</v>
      </c>
      <c r="W420" s="114">
        <v>13</v>
      </c>
      <c r="X420" s="115">
        <v>31</v>
      </c>
      <c r="Y420" s="96">
        <v>47</v>
      </c>
      <c r="Z420" s="96">
        <v>102</v>
      </c>
      <c r="AA420" s="96">
        <v>16</v>
      </c>
      <c r="AB420" s="96">
        <v>46</v>
      </c>
      <c r="AC420" s="114" t="s">
        <v>0</v>
      </c>
      <c r="AD420" s="115" t="s">
        <v>0</v>
      </c>
      <c r="AE420" s="96" t="s">
        <v>0</v>
      </c>
      <c r="AF420" s="96" t="s">
        <v>0</v>
      </c>
      <c r="AG420" s="96" t="s">
        <v>0</v>
      </c>
      <c r="AH420" s="96" t="s">
        <v>0</v>
      </c>
      <c r="AI420" s="96">
        <v>9</v>
      </c>
      <c r="AJ420" s="75"/>
      <c r="AK420" s="75"/>
      <c r="AL420" s="75"/>
      <c r="AM420" s="75"/>
      <c r="AN420" s="75"/>
    </row>
    <row r="421" spans="1:40" x14ac:dyDescent="0.2">
      <c r="A421" s="81" t="str">
        <f t="shared" si="139"/>
        <v>111AC442460</v>
      </c>
      <c r="B421" s="81" t="str">
        <f t="shared" si="140"/>
        <v>E</v>
      </c>
      <c r="C421" s="81" t="str">
        <f t="shared" si="141"/>
        <v>IC24</v>
      </c>
      <c r="D421" s="70">
        <v>42460</v>
      </c>
      <c r="E421" s="95" t="s">
        <v>78</v>
      </c>
      <c r="F421" s="95" t="str">
        <f t="shared" ca="1" si="142"/>
        <v>South Essex</v>
      </c>
      <c r="G421" s="96" t="s">
        <v>0</v>
      </c>
      <c r="H421" s="114">
        <v>177</v>
      </c>
      <c r="I421" s="134">
        <v>141</v>
      </c>
      <c r="J421" s="96">
        <v>20</v>
      </c>
      <c r="K421" s="96">
        <v>6</v>
      </c>
      <c r="L421" s="96" t="s">
        <v>0</v>
      </c>
      <c r="M421" s="96" t="s">
        <v>0</v>
      </c>
      <c r="N421" s="114">
        <v>4</v>
      </c>
      <c r="O421" s="115">
        <v>149</v>
      </c>
      <c r="P421" s="96">
        <v>10</v>
      </c>
      <c r="Q421" s="96">
        <v>6</v>
      </c>
      <c r="R421" s="114">
        <v>12</v>
      </c>
      <c r="S421" s="115">
        <v>106</v>
      </c>
      <c r="T421" s="96">
        <v>44</v>
      </c>
      <c r="U421" s="96">
        <v>12</v>
      </c>
      <c r="V421" s="96">
        <v>7</v>
      </c>
      <c r="W421" s="114">
        <v>8</v>
      </c>
      <c r="X421" s="115">
        <v>32</v>
      </c>
      <c r="Y421" s="96">
        <v>64</v>
      </c>
      <c r="Z421" s="96">
        <v>85</v>
      </c>
      <c r="AA421" s="96">
        <v>9</v>
      </c>
      <c r="AB421" s="96">
        <v>17</v>
      </c>
      <c r="AC421" s="114" t="s">
        <v>0</v>
      </c>
      <c r="AD421" s="115" t="s">
        <v>0</v>
      </c>
      <c r="AE421" s="96" t="s">
        <v>0</v>
      </c>
      <c r="AF421" s="96" t="s">
        <v>0</v>
      </c>
      <c r="AG421" s="96" t="s">
        <v>0</v>
      </c>
      <c r="AH421" s="96" t="s">
        <v>0</v>
      </c>
      <c r="AI421" s="96">
        <v>6</v>
      </c>
      <c r="AJ421" s="75"/>
      <c r="AK421" s="75"/>
      <c r="AL421" s="75"/>
      <c r="AM421" s="75"/>
      <c r="AN421" s="75"/>
    </row>
    <row r="422" spans="1:40" x14ac:dyDescent="0.2">
      <c r="A422" s="81" t="str">
        <f t="shared" si="139"/>
        <v>111AC542460</v>
      </c>
      <c r="B422" s="81" t="str">
        <f t="shared" si="140"/>
        <v>E</v>
      </c>
      <c r="C422" s="81" t="str">
        <f t="shared" si="141"/>
        <v>HUC</v>
      </c>
      <c r="D422" s="70">
        <v>42460</v>
      </c>
      <c r="E422" s="95" t="s">
        <v>92</v>
      </c>
      <c r="F422" s="95" t="str">
        <f t="shared" ca="1" si="142"/>
        <v>Cambridgeshire and Peterborough</v>
      </c>
      <c r="G422" s="96" t="s">
        <v>0</v>
      </c>
      <c r="H422" s="114">
        <v>718</v>
      </c>
      <c r="I422" s="134">
        <v>477</v>
      </c>
      <c r="J422" s="96">
        <v>147</v>
      </c>
      <c r="K422" s="96">
        <v>41</v>
      </c>
      <c r="L422" s="96" t="s">
        <v>0</v>
      </c>
      <c r="M422" s="96" t="s">
        <v>0</v>
      </c>
      <c r="N422" s="114">
        <v>6</v>
      </c>
      <c r="O422" s="115">
        <v>627</v>
      </c>
      <c r="P422" s="96">
        <v>58</v>
      </c>
      <c r="Q422" s="96">
        <v>12</v>
      </c>
      <c r="R422" s="114">
        <v>21</v>
      </c>
      <c r="S422" s="115">
        <v>172</v>
      </c>
      <c r="T422" s="96">
        <v>407</v>
      </c>
      <c r="U422" s="96">
        <v>102</v>
      </c>
      <c r="V422" s="96">
        <v>27</v>
      </c>
      <c r="W422" s="114">
        <v>10</v>
      </c>
      <c r="X422" s="115">
        <v>136</v>
      </c>
      <c r="Y422" s="96">
        <v>205</v>
      </c>
      <c r="Z422" s="96">
        <v>226</v>
      </c>
      <c r="AA422" s="96">
        <v>32</v>
      </c>
      <c r="AB422" s="96">
        <v>49</v>
      </c>
      <c r="AC422" s="114" t="s">
        <v>0</v>
      </c>
      <c r="AD422" s="115" t="s">
        <v>0</v>
      </c>
      <c r="AE422" s="96" t="s">
        <v>0</v>
      </c>
      <c r="AF422" s="96" t="s">
        <v>0</v>
      </c>
      <c r="AG422" s="96" t="s">
        <v>0</v>
      </c>
      <c r="AH422" s="96" t="s">
        <v>0</v>
      </c>
      <c r="AI422" s="96">
        <v>47</v>
      </c>
      <c r="AJ422" s="75"/>
      <c r="AK422" s="75"/>
      <c r="AL422" s="75"/>
      <c r="AM422" s="75"/>
      <c r="AN422" s="75"/>
    </row>
    <row r="423" spans="1:40" x14ac:dyDescent="0.2">
      <c r="A423" s="81" t="str">
        <f t="shared" si="139"/>
        <v>111AC642460</v>
      </c>
      <c r="B423" s="81" t="str">
        <f t="shared" si="140"/>
        <v>M</v>
      </c>
      <c r="C423" s="81" t="str">
        <f t="shared" si="141"/>
        <v>DHU</v>
      </c>
      <c r="D423" s="70">
        <v>42460</v>
      </c>
      <c r="E423" s="95" t="s">
        <v>94</v>
      </c>
      <c r="F423" s="95" t="str">
        <f t="shared" ca="1" si="142"/>
        <v>Northamptonshire</v>
      </c>
      <c r="G423" s="96" t="s">
        <v>0</v>
      </c>
      <c r="H423" s="114">
        <v>175</v>
      </c>
      <c r="I423" s="134">
        <v>116</v>
      </c>
      <c r="J423" s="96">
        <v>42</v>
      </c>
      <c r="K423" s="96">
        <v>9</v>
      </c>
      <c r="L423" s="96" t="s">
        <v>0</v>
      </c>
      <c r="M423" s="96" t="s">
        <v>0</v>
      </c>
      <c r="N423" s="114">
        <v>2</v>
      </c>
      <c r="O423" s="115">
        <v>157</v>
      </c>
      <c r="P423" s="96">
        <v>16</v>
      </c>
      <c r="Q423" s="96">
        <v>1</v>
      </c>
      <c r="R423" s="114">
        <v>1</v>
      </c>
      <c r="S423" s="115">
        <v>40</v>
      </c>
      <c r="T423" s="96">
        <v>101</v>
      </c>
      <c r="U423" s="96">
        <v>23</v>
      </c>
      <c r="V423" s="96">
        <v>7</v>
      </c>
      <c r="W423" s="114">
        <v>4</v>
      </c>
      <c r="X423" s="115">
        <v>35</v>
      </c>
      <c r="Y423" s="96">
        <v>47</v>
      </c>
      <c r="Z423" s="96">
        <v>61</v>
      </c>
      <c r="AA423" s="96">
        <v>6</v>
      </c>
      <c r="AB423" s="96">
        <v>15</v>
      </c>
      <c r="AC423" s="114" t="s">
        <v>0</v>
      </c>
      <c r="AD423" s="115" t="s">
        <v>0</v>
      </c>
      <c r="AE423" s="96" t="s">
        <v>0</v>
      </c>
      <c r="AF423" s="96" t="s">
        <v>0</v>
      </c>
      <c r="AG423" s="96" t="s">
        <v>0</v>
      </c>
      <c r="AH423" s="96" t="s">
        <v>0</v>
      </c>
      <c r="AI423" s="96">
        <v>6</v>
      </c>
      <c r="AJ423" s="75"/>
      <c r="AK423" s="75"/>
      <c r="AL423" s="75"/>
      <c r="AM423" s="75"/>
      <c r="AN423" s="75"/>
    </row>
    <row r="424" spans="1:40" x14ac:dyDescent="0.2">
      <c r="A424" s="81" t="str">
        <f t="shared" si="139"/>
        <v>111AC742460</v>
      </c>
      <c r="B424" s="81" t="str">
        <f t="shared" si="140"/>
        <v>E</v>
      </c>
      <c r="C424" s="81" t="str">
        <f t="shared" si="141"/>
        <v>DHU</v>
      </c>
      <c r="D424" s="70">
        <v>42460</v>
      </c>
      <c r="E424" s="95" t="s">
        <v>96</v>
      </c>
      <c r="F424" s="95" t="str">
        <f t="shared" ca="1" si="142"/>
        <v>Milton Keynes</v>
      </c>
      <c r="G424" s="96" t="s">
        <v>0</v>
      </c>
      <c r="H424" s="114">
        <v>146</v>
      </c>
      <c r="I424" s="134">
        <v>72</v>
      </c>
      <c r="J424" s="96">
        <v>33</v>
      </c>
      <c r="K424" s="96">
        <v>10</v>
      </c>
      <c r="L424" s="96" t="s">
        <v>0</v>
      </c>
      <c r="M424" s="96" t="s">
        <v>0</v>
      </c>
      <c r="N424" s="114">
        <v>16</v>
      </c>
      <c r="O424" s="115">
        <v>109</v>
      </c>
      <c r="P424" s="96">
        <v>8</v>
      </c>
      <c r="Q424" s="96">
        <v>8</v>
      </c>
      <c r="R424" s="114">
        <v>21</v>
      </c>
      <c r="S424" s="115">
        <v>0</v>
      </c>
      <c r="T424" s="96">
        <v>0</v>
      </c>
      <c r="U424" s="96">
        <v>0</v>
      </c>
      <c r="V424" s="96">
        <v>0</v>
      </c>
      <c r="W424" s="114">
        <v>0</v>
      </c>
      <c r="X424" s="115">
        <v>12</v>
      </c>
      <c r="Y424" s="96">
        <v>24</v>
      </c>
      <c r="Z424" s="96">
        <v>88</v>
      </c>
      <c r="AA424" s="96">
        <v>68</v>
      </c>
      <c r="AB424" s="96">
        <v>29</v>
      </c>
      <c r="AC424" s="114" t="s">
        <v>0</v>
      </c>
      <c r="AD424" s="115" t="s">
        <v>0</v>
      </c>
      <c r="AE424" s="96" t="s">
        <v>0</v>
      </c>
      <c r="AF424" s="96" t="s">
        <v>0</v>
      </c>
      <c r="AG424" s="96" t="s">
        <v>0</v>
      </c>
      <c r="AH424" s="96" t="s">
        <v>0</v>
      </c>
      <c r="AI424" s="96">
        <v>15</v>
      </c>
      <c r="AJ424" s="75"/>
      <c r="AK424" s="75"/>
      <c r="AL424" s="75"/>
      <c r="AM424" s="75"/>
      <c r="AN424" s="75"/>
    </row>
    <row r="425" spans="1:40" x14ac:dyDescent="0.2">
      <c r="A425" s="81" t="str">
        <f t="shared" si="139"/>
        <v>111AC842460</v>
      </c>
      <c r="B425" s="81" t="str">
        <f t="shared" si="140"/>
        <v>M</v>
      </c>
      <c r="C425" s="81" t="str">
        <f t="shared" si="141"/>
        <v>DHU</v>
      </c>
      <c r="D425" s="70">
        <v>42460</v>
      </c>
      <c r="E425" s="95" t="s">
        <v>101</v>
      </c>
      <c r="F425" s="95" t="str">
        <f t="shared" ca="1" si="142"/>
        <v>Leicestershire and Rutland</v>
      </c>
      <c r="G425" s="96" t="s">
        <v>0</v>
      </c>
      <c r="H425" s="114">
        <v>188</v>
      </c>
      <c r="I425" s="134">
        <v>120</v>
      </c>
      <c r="J425" s="96">
        <v>51</v>
      </c>
      <c r="K425" s="96">
        <v>5</v>
      </c>
      <c r="L425" s="96" t="s">
        <v>0</v>
      </c>
      <c r="M425" s="96" t="s">
        <v>0</v>
      </c>
      <c r="N425" s="114">
        <v>2</v>
      </c>
      <c r="O425" s="115">
        <v>169</v>
      </c>
      <c r="P425" s="96">
        <v>14</v>
      </c>
      <c r="Q425" s="96">
        <v>2</v>
      </c>
      <c r="R425" s="114">
        <v>3</v>
      </c>
      <c r="S425" s="115">
        <v>47</v>
      </c>
      <c r="T425" s="96">
        <v>100</v>
      </c>
      <c r="U425" s="96">
        <v>27</v>
      </c>
      <c r="V425" s="96">
        <v>7</v>
      </c>
      <c r="W425" s="114">
        <v>7</v>
      </c>
      <c r="X425" s="115">
        <v>39</v>
      </c>
      <c r="Y425" s="96">
        <v>41</v>
      </c>
      <c r="Z425" s="96">
        <v>82</v>
      </c>
      <c r="AA425" s="96">
        <v>7</v>
      </c>
      <c r="AB425" s="96">
        <v>11</v>
      </c>
      <c r="AC425" s="114" t="s">
        <v>0</v>
      </c>
      <c r="AD425" s="115" t="s">
        <v>0</v>
      </c>
      <c r="AE425" s="96" t="s">
        <v>0</v>
      </c>
      <c r="AF425" s="96" t="s">
        <v>0</v>
      </c>
      <c r="AG425" s="96" t="s">
        <v>0</v>
      </c>
      <c r="AH425" s="96" t="s">
        <v>0</v>
      </c>
      <c r="AI425" s="96">
        <v>10</v>
      </c>
      <c r="AJ425" s="75"/>
      <c r="AK425" s="75"/>
      <c r="AL425" s="75"/>
      <c r="AM425" s="75"/>
      <c r="AN425" s="75"/>
    </row>
    <row r="426" spans="1:40" x14ac:dyDescent="0.2">
      <c r="A426" s="81" t="str">
        <f t="shared" si="139"/>
        <v>111AC942460</v>
      </c>
      <c r="B426" s="81" t="str">
        <f t="shared" si="140"/>
        <v>M</v>
      </c>
      <c r="C426" s="81" t="str">
        <f t="shared" si="141"/>
        <v>PPG</v>
      </c>
      <c r="D426" s="70">
        <v>42460</v>
      </c>
      <c r="E426" s="95" t="s">
        <v>109</v>
      </c>
      <c r="F426" s="95" t="str">
        <f t="shared" ca="1" si="142"/>
        <v>West Midlands excluding Staffs</v>
      </c>
      <c r="G426" s="96" t="s">
        <v>0</v>
      </c>
      <c r="H426" s="114">
        <v>277</v>
      </c>
      <c r="I426" s="134">
        <v>189</v>
      </c>
      <c r="J426" s="96">
        <v>58</v>
      </c>
      <c r="K426" s="96">
        <v>12</v>
      </c>
      <c r="L426" s="96" t="s">
        <v>0</v>
      </c>
      <c r="M426" s="96" t="s">
        <v>0</v>
      </c>
      <c r="N426" s="114">
        <v>1</v>
      </c>
      <c r="O426" s="115">
        <v>226</v>
      </c>
      <c r="P426" s="96">
        <v>26</v>
      </c>
      <c r="Q426" s="96">
        <v>11</v>
      </c>
      <c r="R426" s="114">
        <v>7</v>
      </c>
      <c r="S426" s="115">
        <v>112</v>
      </c>
      <c r="T426" s="96">
        <v>106</v>
      </c>
      <c r="U426" s="96">
        <v>40</v>
      </c>
      <c r="V426" s="96">
        <v>13</v>
      </c>
      <c r="W426" s="114">
        <v>3</v>
      </c>
      <c r="X426" s="115">
        <v>45</v>
      </c>
      <c r="Y426" s="96">
        <v>67</v>
      </c>
      <c r="Z426" s="96">
        <v>124</v>
      </c>
      <c r="AA426" s="96">
        <v>20</v>
      </c>
      <c r="AB426" s="96">
        <v>16</v>
      </c>
      <c r="AC426" s="114" t="s">
        <v>0</v>
      </c>
      <c r="AD426" s="115" t="s">
        <v>0</v>
      </c>
      <c r="AE426" s="96" t="s">
        <v>0</v>
      </c>
      <c r="AF426" s="96" t="s">
        <v>0</v>
      </c>
      <c r="AG426" s="96" t="s">
        <v>0</v>
      </c>
      <c r="AH426" s="96" t="s">
        <v>0</v>
      </c>
      <c r="AI426" s="96">
        <v>17</v>
      </c>
      <c r="AJ426" s="75"/>
      <c r="AK426" s="75"/>
      <c r="AL426" s="75"/>
      <c r="AM426" s="75"/>
      <c r="AN426" s="75"/>
    </row>
    <row r="427" spans="1:40" x14ac:dyDescent="0.2">
      <c r="A427" s="81" t="str">
        <f t="shared" si="139"/>
        <v>111AD142460</v>
      </c>
      <c r="B427" s="81" t="str">
        <f t="shared" si="140"/>
        <v>L</v>
      </c>
      <c r="C427" s="81" t="str">
        <f t="shared" si="141"/>
        <v>PPG</v>
      </c>
      <c r="D427" s="70">
        <v>42460</v>
      </c>
      <c r="E427" s="95" t="s">
        <v>319</v>
      </c>
      <c r="F427" s="95" t="str">
        <f t="shared" ca="1" si="142"/>
        <v>Wandsworth</v>
      </c>
      <c r="G427" s="96" t="s">
        <v>0</v>
      </c>
      <c r="H427" s="114">
        <v>110</v>
      </c>
      <c r="I427" s="134">
        <v>71</v>
      </c>
      <c r="J427" s="96">
        <v>26</v>
      </c>
      <c r="K427" s="96">
        <v>4</v>
      </c>
      <c r="L427" s="96" t="s">
        <v>0</v>
      </c>
      <c r="M427" s="96" t="s">
        <v>0</v>
      </c>
      <c r="N427" s="114">
        <v>1</v>
      </c>
      <c r="O427" s="115">
        <v>79</v>
      </c>
      <c r="P427" s="96">
        <v>5</v>
      </c>
      <c r="Q427" s="96">
        <v>6</v>
      </c>
      <c r="R427" s="114">
        <v>0</v>
      </c>
      <c r="S427" s="115">
        <v>13</v>
      </c>
      <c r="T427" s="96">
        <v>60</v>
      </c>
      <c r="U427" s="96">
        <v>13</v>
      </c>
      <c r="V427" s="96">
        <v>1</v>
      </c>
      <c r="W427" s="114">
        <v>0</v>
      </c>
      <c r="X427" s="115">
        <v>7</v>
      </c>
      <c r="Y427" s="96">
        <v>27</v>
      </c>
      <c r="Z427" s="96">
        <v>36</v>
      </c>
      <c r="AA427" s="96">
        <v>20</v>
      </c>
      <c r="AB427" s="96">
        <v>0</v>
      </c>
      <c r="AC427" s="114" t="s">
        <v>0</v>
      </c>
      <c r="AD427" s="115" t="s">
        <v>0</v>
      </c>
      <c r="AE427" s="96" t="s">
        <v>0</v>
      </c>
      <c r="AF427" s="96" t="s">
        <v>0</v>
      </c>
      <c r="AG427" s="96" t="s">
        <v>0</v>
      </c>
      <c r="AH427" s="96" t="s">
        <v>0</v>
      </c>
      <c r="AI427" s="96">
        <v>8</v>
      </c>
      <c r="AJ427" s="75"/>
      <c r="AK427" s="75"/>
      <c r="AL427" s="75"/>
      <c r="AM427" s="75"/>
      <c r="AN427" s="75"/>
    </row>
    <row r="428" spans="1:40" x14ac:dyDescent="0.2">
      <c r="A428" s="81" t="str">
        <f t="shared" si="139"/>
        <v>111AD242460</v>
      </c>
      <c r="B428" s="81" t="str">
        <f t="shared" si="140"/>
        <v>L</v>
      </c>
      <c r="C428" s="81" t="str">
        <f t="shared" si="141"/>
        <v>PPG</v>
      </c>
      <c r="D428" s="70">
        <v>42460</v>
      </c>
      <c r="E428" s="95" t="s">
        <v>323</v>
      </c>
      <c r="F428" s="95" t="str">
        <f t="shared" ca="1" si="142"/>
        <v>Sutton &amp; Merton</v>
      </c>
      <c r="G428" s="96" t="s">
        <v>0</v>
      </c>
      <c r="H428" s="114">
        <v>93</v>
      </c>
      <c r="I428" s="134">
        <v>54</v>
      </c>
      <c r="J428" s="96">
        <v>16</v>
      </c>
      <c r="K428" s="96">
        <v>9</v>
      </c>
      <c r="L428" s="96" t="s">
        <v>0</v>
      </c>
      <c r="M428" s="96" t="s">
        <v>0</v>
      </c>
      <c r="N428" s="114">
        <v>1</v>
      </c>
      <c r="O428" s="115">
        <v>65</v>
      </c>
      <c r="P428" s="96">
        <v>7</v>
      </c>
      <c r="Q428" s="96">
        <v>3</v>
      </c>
      <c r="R428" s="114">
        <v>0</v>
      </c>
      <c r="S428" s="115">
        <v>7</v>
      </c>
      <c r="T428" s="96">
        <v>46</v>
      </c>
      <c r="U428" s="96">
        <v>21</v>
      </c>
      <c r="V428" s="96">
        <v>1</v>
      </c>
      <c r="W428" s="114">
        <v>0</v>
      </c>
      <c r="X428" s="115">
        <v>14</v>
      </c>
      <c r="Y428" s="96">
        <v>24</v>
      </c>
      <c r="Z428" s="96">
        <v>16</v>
      </c>
      <c r="AA428" s="96">
        <v>21</v>
      </c>
      <c r="AB428" s="96">
        <v>0</v>
      </c>
      <c r="AC428" s="114" t="s">
        <v>0</v>
      </c>
      <c r="AD428" s="115" t="s">
        <v>0</v>
      </c>
      <c r="AE428" s="96" t="s">
        <v>0</v>
      </c>
      <c r="AF428" s="96" t="s">
        <v>0</v>
      </c>
      <c r="AG428" s="96" t="s">
        <v>0</v>
      </c>
      <c r="AH428" s="96" t="s">
        <v>0</v>
      </c>
      <c r="AI428" s="96">
        <v>13</v>
      </c>
      <c r="AJ428" s="75"/>
      <c r="AK428" s="75"/>
      <c r="AL428" s="75"/>
      <c r="AM428" s="75"/>
      <c r="AN428" s="75"/>
    </row>
    <row r="429" spans="1:40" x14ac:dyDescent="0.2">
      <c r="A429" s="81" t="str">
        <f t="shared" si="139"/>
        <v>111AD342460</v>
      </c>
      <c r="B429" s="81" t="str">
        <f t="shared" si="140"/>
        <v>L</v>
      </c>
      <c r="C429" s="81" t="str">
        <f t="shared" si="141"/>
        <v>PPG</v>
      </c>
      <c r="D429" s="70">
        <v>42460</v>
      </c>
      <c r="E429" s="95" t="s">
        <v>325</v>
      </c>
      <c r="F429" s="95" t="str">
        <f t="shared" ca="1" si="142"/>
        <v>Kingston &amp; Richmond</v>
      </c>
      <c r="G429" s="96" t="s">
        <v>0</v>
      </c>
      <c r="H429" s="114">
        <v>112</v>
      </c>
      <c r="I429" s="134">
        <v>66</v>
      </c>
      <c r="J429" s="96">
        <v>28</v>
      </c>
      <c r="K429" s="96">
        <v>6</v>
      </c>
      <c r="L429" s="96" t="s">
        <v>0</v>
      </c>
      <c r="M429" s="96" t="s">
        <v>0</v>
      </c>
      <c r="N429" s="114">
        <v>1</v>
      </c>
      <c r="O429" s="115">
        <v>95</v>
      </c>
      <c r="P429" s="96">
        <v>5</v>
      </c>
      <c r="Q429" s="96">
        <v>1</v>
      </c>
      <c r="R429" s="114">
        <v>0</v>
      </c>
      <c r="S429" s="115">
        <v>18</v>
      </c>
      <c r="T429" s="96">
        <v>55</v>
      </c>
      <c r="U429" s="96">
        <v>20</v>
      </c>
      <c r="V429" s="96">
        <v>6</v>
      </c>
      <c r="W429" s="114">
        <v>0</v>
      </c>
      <c r="X429" s="115">
        <v>13</v>
      </c>
      <c r="Y429" s="96">
        <v>32</v>
      </c>
      <c r="Z429" s="96">
        <v>29</v>
      </c>
      <c r="AA429" s="96">
        <v>26</v>
      </c>
      <c r="AB429" s="96">
        <v>0</v>
      </c>
      <c r="AC429" s="114" t="s">
        <v>0</v>
      </c>
      <c r="AD429" s="115" t="s">
        <v>0</v>
      </c>
      <c r="AE429" s="96" t="s">
        <v>0</v>
      </c>
      <c r="AF429" s="96" t="s">
        <v>0</v>
      </c>
      <c r="AG429" s="96" t="s">
        <v>0</v>
      </c>
      <c r="AH429" s="96" t="s">
        <v>0</v>
      </c>
      <c r="AI429" s="96">
        <v>11</v>
      </c>
      <c r="AJ429" s="75"/>
      <c r="AK429" s="75"/>
      <c r="AL429" s="75"/>
      <c r="AM429" s="75"/>
      <c r="AN429" s="75"/>
    </row>
    <row r="430" spans="1:40" x14ac:dyDescent="0.2">
      <c r="A430" s="81" t="str">
        <f t="shared" si="139"/>
        <v>111AD442460</v>
      </c>
      <c r="B430" s="81" t="str">
        <f t="shared" si="140"/>
        <v>L</v>
      </c>
      <c r="C430" s="81" t="str">
        <f t="shared" si="141"/>
        <v>PPG</v>
      </c>
      <c r="D430" s="70">
        <v>42460</v>
      </c>
      <c r="E430" s="95" t="s">
        <v>111</v>
      </c>
      <c r="F430" s="95" t="str">
        <f t="shared" ca="1" si="142"/>
        <v>Outer North West London</v>
      </c>
      <c r="G430" s="96" t="s">
        <v>0</v>
      </c>
      <c r="H430" s="114">
        <v>401</v>
      </c>
      <c r="I430" s="134">
        <v>197</v>
      </c>
      <c r="J430" s="96">
        <v>81</v>
      </c>
      <c r="K430" s="96">
        <v>69</v>
      </c>
      <c r="L430" s="96" t="s">
        <v>0</v>
      </c>
      <c r="M430" s="96" t="s">
        <v>0</v>
      </c>
      <c r="N430" s="114">
        <v>2</v>
      </c>
      <c r="O430" s="115">
        <v>219</v>
      </c>
      <c r="P430" s="96">
        <v>19</v>
      </c>
      <c r="Q430" s="96">
        <v>25</v>
      </c>
      <c r="R430" s="114">
        <v>0</v>
      </c>
      <c r="S430" s="115">
        <v>43</v>
      </c>
      <c r="T430" s="96">
        <v>132</v>
      </c>
      <c r="U430" s="96">
        <v>62</v>
      </c>
      <c r="V430" s="96">
        <v>20</v>
      </c>
      <c r="W430" s="114">
        <v>0</v>
      </c>
      <c r="X430" s="115">
        <v>44</v>
      </c>
      <c r="Y430" s="96">
        <v>66</v>
      </c>
      <c r="Z430" s="96">
        <v>81</v>
      </c>
      <c r="AA430" s="96">
        <v>69</v>
      </c>
      <c r="AB430" s="96">
        <v>0</v>
      </c>
      <c r="AC430" s="114" t="s">
        <v>0</v>
      </c>
      <c r="AD430" s="115" t="s">
        <v>0</v>
      </c>
      <c r="AE430" s="96" t="s">
        <v>0</v>
      </c>
      <c r="AF430" s="96" t="s">
        <v>0</v>
      </c>
      <c r="AG430" s="96" t="s">
        <v>0</v>
      </c>
      <c r="AH430" s="96" t="s">
        <v>0</v>
      </c>
      <c r="AI430" s="96">
        <v>52</v>
      </c>
      <c r="AJ430" s="75"/>
      <c r="AK430" s="75"/>
      <c r="AL430" s="75"/>
      <c r="AM430" s="75"/>
      <c r="AN430" s="75"/>
    </row>
    <row r="431" spans="1:40" x14ac:dyDescent="0.2">
      <c r="A431" s="81" t="str">
        <f t="shared" si="139"/>
        <v>111AD542460</v>
      </c>
      <c r="B431" s="81" t="str">
        <f t="shared" si="140"/>
        <v>L</v>
      </c>
      <c r="C431" s="81" t="str">
        <f t="shared" si="141"/>
        <v>LCW</v>
      </c>
      <c r="D431" s="70">
        <v>42460</v>
      </c>
      <c r="E431" s="95" t="s">
        <v>113</v>
      </c>
      <c r="F431" s="95" t="str">
        <f t="shared" ca="1" si="142"/>
        <v>North Central London</v>
      </c>
      <c r="G431" s="96" t="s">
        <v>0</v>
      </c>
      <c r="H431" s="114">
        <v>146</v>
      </c>
      <c r="I431" s="134">
        <v>91</v>
      </c>
      <c r="J431" s="96">
        <v>38</v>
      </c>
      <c r="K431" s="96">
        <v>11</v>
      </c>
      <c r="L431" s="96" t="s">
        <v>0</v>
      </c>
      <c r="M431" s="96" t="s">
        <v>0</v>
      </c>
      <c r="N431" s="114">
        <v>0</v>
      </c>
      <c r="O431" s="115">
        <v>125</v>
      </c>
      <c r="P431" s="96">
        <v>11</v>
      </c>
      <c r="Q431" s="96">
        <v>8</v>
      </c>
      <c r="R431" s="114">
        <v>2</v>
      </c>
      <c r="S431" s="115">
        <v>42</v>
      </c>
      <c r="T431" s="96">
        <v>77</v>
      </c>
      <c r="U431" s="96">
        <v>21</v>
      </c>
      <c r="V431" s="96">
        <v>5</v>
      </c>
      <c r="W431" s="114">
        <v>1</v>
      </c>
      <c r="X431" s="115">
        <v>34</v>
      </c>
      <c r="Y431" s="96">
        <v>49</v>
      </c>
      <c r="Z431" s="96">
        <v>52</v>
      </c>
      <c r="AA431" s="96">
        <v>0</v>
      </c>
      <c r="AB431" s="96">
        <v>6</v>
      </c>
      <c r="AC431" s="114" t="s">
        <v>0</v>
      </c>
      <c r="AD431" s="115" t="s">
        <v>0</v>
      </c>
      <c r="AE431" s="96" t="s">
        <v>0</v>
      </c>
      <c r="AF431" s="96" t="s">
        <v>0</v>
      </c>
      <c r="AG431" s="96" t="s">
        <v>0</v>
      </c>
      <c r="AH431" s="96" t="s">
        <v>0</v>
      </c>
      <c r="AI431" s="96">
        <v>6</v>
      </c>
      <c r="AJ431" s="75"/>
      <c r="AK431" s="75"/>
      <c r="AL431" s="75"/>
      <c r="AM431" s="75"/>
      <c r="AN431" s="75"/>
    </row>
    <row r="432" spans="1:40" x14ac:dyDescent="0.2">
      <c r="A432" s="81" t="str">
        <f t="shared" si="139"/>
        <v>111AD642460</v>
      </c>
      <c r="B432" s="81" t="str">
        <f t="shared" si="140"/>
        <v>L</v>
      </c>
      <c r="C432" s="81" t="str">
        <f t="shared" si="141"/>
        <v>PELC</v>
      </c>
      <c r="D432" s="70">
        <v>42460</v>
      </c>
      <c r="E432" s="95" t="s">
        <v>115</v>
      </c>
      <c r="F432" s="95" t="str">
        <f t="shared" ca="1" si="142"/>
        <v>Outer North East London</v>
      </c>
      <c r="G432" s="96" t="s">
        <v>0</v>
      </c>
      <c r="H432" s="114">
        <v>103</v>
      </c>
      <c r="I432" s="134">
        <v>64</v>
      </c>
      <c r="J432" s="96">
        <v>21</v>
      </c>
      <c r="K432" s="96">
        <v>10</v>
      </c>
      <c r="L432" s="96" t="s">
        <v>0</v>
      </c>
      <c r="M432" s="96" t="s">
        <v>0</v>
      </c>
      <c r="N432" s="114">
        <v>1</v>
      </c>
      <c r="O432" s="115">
        <v>87</v>
      </c>
      <c r="P432" s="96">
        <v>10</v>
      </c>
      <c r="Q432" s="96">
        <v>5</v>
      </c>
      <c r="R432" s="114">
        <v>1</v>
      </c>
      <c r="S432" s="115">
        <v>28</v>
      </c>
      <c r="T432" s="96">
        <v>47</v>
      </c>
      <c r="U432" s="96">
        <v>15</v>
      </c>
      <c r="V432" s="96">
        <v>7</v>
      </c>
      <c r="W432" s="114">
        <v>6</v>
      </c>
      <c r="X432" s="115">
        <v>19</v>
      </c>
      <c r="Y432" s="96">
        <v>22</v>
      </c>
      <c r="Z432" s="96">
        <v>40</v>
      </c>
      <c r="AA432" s="96">
        <v>6</v>
      </c>
      <c r="AB432" s="96">
        <v>7</v>
      </c>
      <c r="AC432" s="114" t="s">
        <v>0</v>
      </c>
      <c r="AD432" s="115" t="s">
        <v>0</v>
      </c>
      <c r="AE432" s="96" t="s">
        <v>0</v>
      </c>
      <c r="AF432" s="96" t="s">
        <v>0</v>
      </c>
      <c r="AG432" s="96" t="s">
        <v>0</v>
      </c>
      <c r="AH432" s="96" t="s">
        <v>0</v>
      </c>
      <c r="AI432" s="96">
        <v>7</v>
      </c>
      <c r="AJ432" s="75"/>
      <c r="AK432" s="75"/>
      <c r="AL432" s="75"/>
      <c r="AM432" s="75"/>
      <c r="AN432" s="75"/>
    </row>
    <row r="433" spans="1:40" x14ac:dyDescent="0.2">
      <c r="A433" s="81" t="str">
        <f t="shared" si="139"/>
        <v>111AD742460</v>
      </c>
      <c r="B433" s="81" t="str">
        <f t="shared" si="140"/>
        <v>L</v>
      </c>
      <c r="C433" s="81" t="str">
        <f t="shared" si="141"/>
        <v>LAS</v>
      </c>
      <c r="D433" s="70">
        <v>42460</v>
      </c>
      <c r="E433" s="95" t="s">
        <v>117</v>
      </c>
      <c r="F433" s="95" t="str">
        <f t="shared" ca="1" si="142"/>
        <v>South East London</v>
      </c>
      <c r="G433" s="96" t="s">
        <v>0</v>
      </c>
      <c r="H433" s="114">
        <v>109</v>
      </c>
      <c r="I433" s="134">
        <v>77</v>
      </c>
      <c r="J433" s="96">
        <v>17</v>
      </c>
      <c r="K433" s="96">
        <v>5</v>
      </c>
      <c r="L433" s="96" t="s">
        <v>0</v>
      </c>
      <c r="M433" s="96" t="s">
        <v>0</v>
      </c>
      <c r="N433" s="114">
        <v>5</v>
      </c>
      <c r="O433" s="115">
        <v>93</v>
      </c>
      <c r="P433" s="96">
        <v>7</v>
      </c>
      <c r="Q433" s="96">
        <v>4</v>
      </c>
      <c r="R433" s="114">
        <v>5</v>
      </c>
      <c r="S433" s="115">
        <v>29</v>
      </c>
      <c r="T433" s="96">
        <v>53</v>
      </c>
      <c r="U433" s="96">
        <v>10</v>
      </c>
      <c r="V433" s="96">
        <v>4</v>
      </c>
      <c r="W433" s="114">
        <v>13</v>
      </c>
      <c r="X433" s="115">
        <v>28</v>
      </c>
      <c r="Y433" s="96">
        <v>35</v>
      </c>
      <c r="Z433" s="96">
        <v>26</v>
      </c>
      <c r="AA433" s="96">
        <v>6</v>
      </c>
      <c r="AB433" s="96">
        <v>10</v>
      </c>
      <c r="AC433" s="114" t="s">
        <v>0</v>
      </c>
      <c r="AD433" s="115" t="s">
        <v>0</v>
      </c>
      <c r="AE433" s="96" t="s">
        <v>0</v>
      </c>
      <c r="AF433" s="96" t="s">
        <v>0</v>
      </c>
      <c r="AG433" s="96" t="s">
        <v>0</v>
      </c>
      <c r="AH433" s="96" t="s">
        <v>0</v>
      </c>
      <c r="AI433" s="96">
        <v>5</v>
      </c>
      <c r="AJ433" s="75"/>
      <c r="AK433" s="75"/>
      <c r="AL433" s="75"/>
      <c r="AM433" s="75"/>
      <c r="AN433" s="75"/>
    </row>
    <row r="434" spans="1:40" x14ac:dyDescent="0.2">
      <c r="A434" s="81" t="str">
        <f t="shared" si="139"/>
        <v>111AD842460</v>
      </c>
      <c r="B434" s="81" t="str">
        <f t="shared" si="140"/>
        <v>L</v>
      </c>
      <c r="C434" s="81" t="str">
        <f t="shared" si="141"/>
        <v>PELC</v>
      </c>
      <c r="D434" s="70">
        <v>42460</v>
      </c>
      <c r="E434" s="95" t="s">
        <v>120</v>
      </c>
      <c r="F434" s="95" t="str">
        <f t="shared" ca="1" si="142"/>
        <v>East London and City</v>
      </c>
      <c r="G434" s="96" t="s">
        <v>0</v>
      </c>
      <c r="H434" s="114">
        <v>58</v>
      </c>
      <c r="I434" s="134">
        <v>39</v>
      </c>
      <c r="J434" s="96">
        <v>13</v>
      </c>
      <c r="K434" s="96">
        <v>4</v>
      </c>
      <c r="L434" s="96" t="s">
        <v>0</v>
      </c>
      <c r="M434" s="96" t="s">
        <v>0</v>
      </c>
      <c r="N434" s="114">
        <v>1</v>
      </c>
      <c r="O434" s="115">
        <v>46</v>
      </c>
      <c r="P434" s="96">
        <v>10</v>
      </c>
      <c r="Q434" s="96">
        <v>1</v>
      </c>
      <c r="R434" s="114">
        <v>1</v>
      </c>
      <c r="S434" s="115">
        <v>21</v>
      </c>
      <c r="T434" s="96">
        <v>25</v>
      </c>
      <c r="U434" s="96">
        <v>10</v>
      </c>
      <c r="V434" s="96">
        <v>1</v>
      </c>
      <c r="W434" s="114">
        <v>1</v>
      </c>
      <c r="X434" s="115">
        <v>10</v>
      </c>
      <c r="Y434" s="96">
        <v>15</v>
      </c>
      <c r="Z434" s="96">
        <v>17</v>
      </c>
      <c r="AA434" s="96">
        <v>3</v>
      </c>
      <c r="AB434" s="96">
        <v>6</v>
      </c>
      <c r="AC434" s="114" t="s">
        <v>0</v>
      </c>
      <c r="AD434" s="115" t="s">
        <v>0</v>
      </c>
      <c r="AE434" s="96" t="s">
        <v>0</v>
      </c>
      <c r="AF434" s="96" t="s">
        <v>0</v>
      </c>
      <c r="AG434" s="96" t="s">
        <v>0</v>
      </c>
      <c r="AH434" s="96" t="s">
        <v>0</v>
      </c>
      <c r="AI434" s="96">
        <v>1</v>
      </c>
      <c r="AJ434" s="75"/>
      <c r="AK434" s="75"/>
      <c r="AL434" s="75"/>
      <c r="AM434" s="75"/>
      <c r="AN434" s="75"/>
    </row>
    <row r="435" spans="1:40" x14ac:dyDescent="0.2">
      <c r="A435" s="81" t="str">
        <f t="shared" ref="A435:A498" si="143">CONCATENATE(E435,D435)</f>
        <v>111AD942460</v>
      </c>
      <c r="B435" s="81" t="str">
        <f t="shared" ref="B435:B498" si="144">INDEX($AL$13:$AN$86,MATCH($E435,Area_Code,0),2)</f>
        <v>NE</v>
      </c>
      <c r="C435" s="81" t="str">
        <f t="shared" ref="C435:C498" si="145">VLOOKUP($E435,$AL$13:$AN$86,3,0)</f>
        <v>YAS</v>
      </c>
      <c r="D435" s="70">
        <v>42460</v>
      </c>
      <c r="E435" s="95" t="s">
        <v>122</v>
      </c>
      <c r="F435" s="95" t="str">
        <f t="shared" ref="F435:F498" ca="1" si="146">OFFSET($AK$12,MATCH($E435,Area_Code,0),0)</f>
        <v>Yorkshire and Humber</v>
      </c>
      <c r="G435" s="96" t="s">
        <v>0</v>
      </c>
      <c r="H435" s="114">
        <v>644</v>
      </c>
      <c r="I435" s="134">
        <v>0</v>
      </c>
      <c r="J435" s="96">
        <v>0</v>
      </c>
      <c r="K435" s="96">
        <v>0</v>
      </c>
      <c r="L435" s="96" t="s">
        <v>0</v>
      </c>
      <c r="M435" s="96" t="s">
        <v>0</v>
      </c>
      <c r="N435" s="114">
        <v>0</v>
      </c>
      <c r="O435" s="115">
        <v>572</v>
      </c>
      <c r="P435" s="96">
        <v>0</v>
      </c>
      <c r="Q435" s="96">
        <v>45</v>
      </c>
      <c r="R435" s="114">
        <v>27</v>
      </c>
      <c r="S435" s="115">
        <v>0</v>
      </c>
      <c r="T435" s="96">
        <v>0</v>
      </c>
      <c r="U435" s="96">
        <v>0</v>
      </c>
      <c r="V435" s="96">
        <v>0</v>
      </c>
      <c r="W435" s="114">
        <v>0</v>
      </c>
      <c r="X435" s="115">
        <v>0</v>
      </c>
      <c r="Y435" s="96">
        <v>0</v>
      </c>
      <c r="Z435" s="96">
        <v>0</v>
      </c>
      <c r="AA435" s="96">
        <v>0</v>
      </c>
      <c r="AB435" s="96">
        <v>0</v>
      </c>
      <c r="AC435" s="114" t="s">
        <v>0</v>
      </c>
      <c r="AD435" s="115" t="s">
        <v>0</v>
      </c>
      <c r="AE435" s="96" t="s">
        <v>0</v>
      </c>
      <c r="AF435" s="96" t="s">
        <v>0</v>
      </c>
      <c r="AG435" s="96" t="s">
        <v>0</v>
      </c>
      <c r="AH435" s="96" t="s">
        <v>0</v>
      </c>
      <c r="AI435" s="96">
        <v>0</v>
      </c>
      <c r="AJ435" s="75"/>
      <c r="AK435" s="75"/>
      <c r="AL435" s="75"/>
      <c r="AM435" s="75"/>
      <c r="AN435" s="75"/>
    </row>
    <row r="436" spans="1:40" x14ac:dyDescent="0.2">
      <c r="A436" s="81" t="str">
        <f t="shared" si="143"/>
        <v>111AE142460</v>
      </c>
      <c r="B436" s="81" t="str">
        <f t="shared" si="144"/>
        <v>SE</v>
      </c>
      <c r="C436" s="81" t="str">
        <f t="shared" si="145"/>
        <v>SCAS</v>
      </c>
      <c r="D436" s="70">
        <v>42460</v>
      </c>
      <c r="E436" s="95" t="s">
        <v>161</v>
      </c>
      <c r="F436" s="95" t="str">
        <f t="shared" ca="1" si="146"/>
        <v>Mainland SHIP</v>
      </c>
      <c r="G436" s="96" t="s">
        <v>0</v>
      </c>
      <c r="H436" s="114">
        <v>298</v>
      </c>
      <c r="I436" s="134">
        <v>201</v>
      </c>
      <c r="J436" s="96">
        <v>49</v>
      </c>
      <c r="K436" s="96">
        <v>15</v>
      </c>
      <c r="L436" s="96" t="s">
        <v>0</v>
      </c>
      <c r="M436" s="96" t="s">
        <v>0</v>
      </c>
      <c r="N436" s="114">
        <v>7</v>
      </c>
      <c r="O436" s="115">
        <v>231</v>
      </c>
      <c r="P436" s="96">
        <v>27</v>
      </c>
      <c r="Q436" s="96">
        <v>11</v>
      </c>
      <c r="R436" s="114">
        <v>29</v>
      </c>
      <c r="S436" s="115">
        <v>93</v>
      </c>
      <c r="T436" s="96">
        <v>134</v>
      </c>
      <c r="U436" s="96">
        <v>27</v>
      </c>
      <c r="V436" s="96">
        <v>14</v>
      </c>
      <c r="W436" s="114">
        <v>30</v>
      </c>
      <c r="X436" s="115">
        <v>65</v>
      </c>
      <c r="Y436" s="96">
        <v>72</v>
      </c>
      <c r="Z436" s="96">
        <v>99</v>
      </c>
      <c r="AA436" s="96">
        <v>85</v>
      </c>
      <c r="AB436" s="96">
        <v>14</v>
      </c>
      <c r="AC436" s="114" t="s">
        <v>0</v>
      </c>
      <c r="AD436" s="115" t="s">
        <v>0</v>
      </c>
      <c r="AE436" s="96" t="s">
        <v>0</v>
      </c>
      <c r="AF436" s="96" t="s">
        <v>0</v>
      </c>
      <c r="AG436" s="96" t="s">
        <v>0</v>
      </c>
      <c r="AH436" s="96" t="s">
        <v>0</v>
      </c>
      <c r="AI436" s="96">
        <v>26</v>
      </c>
      <c r="AJ436" s="75"/>
      <c r="AK436" s="75"/>
      <c r="AL436" s="75"/>
      <c r="AM436" s="75"/>
      <c r="AN436" s="75"/>
    </row>
    <row r="437" spans="1:40" x14ac:dyDescent="0.2">
      <c r="A437" s="81" t="str">
        <f t="shared" si="143"/>
        <v>111AE242460</v>
      </c>
      <c r="B437" s="81" t="str">
        <f t="shared" si="144"/>
        <v>SE</v>
      </c>
      <c r="C437" s="81" t="str">
        <f t="shared" si="145"/>
        <v>SCAS</v>
      </c>
      <c r="D437" s="70">
        <v>42460</v>
      </c>
      <c r="E437" s="95" t="s">
        <v>166</v>
      </c>
      <c r="F437" s="95" t="str">
        <f t="shared" ca="1" si="146"/>
        <v>Buckinghamshire</v>
      </c>
      <c r="G437" s="96" t="s">
        <v>0</v>
      </c>
      <c r="H437" s="114">
        <v>158</v>
      </c>
      <c r="I437" s="134">
        <v>107</v>
      </c>
      <c r="J437" s="96">
        <v>36</v>
      </c>
      <c r="K437" s="96">
        <v>3</v>
      </c>
      <c r="L437" s="96" t="s">
        <v>0</v>
      </c>
      <c r="M437" s="96" t="s">
        <v>0</v>
      </c>
      <c r="N437" s="114">
        <v>1</v>
      </c>
      <c r="O437" s="115">
        <v>130</v>
      </c>
      <c r="P437" s="96">
        <v>13</v>
      </c>
      <c r="Q437" s="96">
        <v>7</v>
      </c>
      <c r="R437" s="114">
        <v>8</v>
      </c>
      <c r="S437" s="115">
        <v>42</v>
      </c>
      <c r="T437" s="96">
        <v>86</v>
      </c>
      <c r="U437" s="96">
        <v>15</v>
      </c>
      <c r="V437" s="96">
        <v>6</v>
      </c>
      <c r="W437" s="114">
        <v>9</v>
      </c>
      <c r="X437" s="115">
        <v>23</v>
      </c>
      <c r="Y437" s="96">
        <v>38</v>
      </c>
      <c r="Z437" s="96">
        <v>40</v>
      </c>
      <c r="AA437" s="96">
        <v>53</v>
      </c>
      <c r="AB437" s="96">
        <v>5</v>
      </c>
      <c r="AC437" s="114" t="s">
        <v>0</v>
      </c>
      <c r="AD437" s="115" t="s">
        <v>0</v>
      </c>
      <c r="AE437" s="96" t="s">
        <v>0</v>
      </c>
      <c r="AF437" s="96" t="s">
        <v>0</v>
      </c>
      <c r="AG437" s="96" t="s">
        <v>0</v>
      </c>
      <c r="AH437" s="96" t="s">
        <v>0</v>
      </c>
      <c r="AI437" s="96">
        <v>11</v>
      </c>
      <c r="AJ437" s="75"/>
      <c r="AK437" s="75"/>
      <c r="AL437" s="75"/>
      <c r="AM437" s="75"/>
      <c r="AN437" s="75"/>
    </row>
    <row r="438" spans="1:40" x14ac:dyDescent="0.2">
      <c r="A438" s="81" t="str">
        <f t="shared" si="143"/>
        <v>111AE342460</v>
      </c>
      <c r="B438" s="81" t="str">
        <f t="shared" si="144"/>
        <v>SE</v>
      </c>
      <c r="C438" s="81" t="str">
        <f t="shared" si="145"/>
        <v>SCAS</v>
      </c>
      <c r="D438" s="70">
        <v>42460</v>
      </c>
      <c r="E438" s="95" t="s">
        <v>168</v>
      </c>
      <c r="F438" s="95" t="str">
        <f t="shared" ca="1" si="146"/>
        <v>Berkshire</v>
      </c>
      <c r="G438" s="96" t="s">
        <v>0</v>
      </c>
      <c r="H438" s="114">
        <v>135</v>
      </c>
      <c r="I438" s="134">
        <v>93</v>
      </c>
      <c r="J438" s="96">
        <v>16</v>
      </c>
      <c r="K438" s="96">
        <v>8</v>
      </c>
      <c r="L438" s="96" t="s">
        <v>0</v>
      </c>
      <c r="M438" s="96" t="s">
        <v>0</v>
      </c>
      <c r="N438" s="114">
        <v>4</v>
      </c>
      <c r="O438" s="115">
        <v>106</v>
      </c>
      <c r="P438" s="96">
        <v>11</v>
      </c>
      <c r="Q438" s="96">
        <v>4</v>
      </c>
      <c r="R438" s="114">
        <v>14</v>
      </c>
      <c r="S438" s="115">
        <v>32</v>
      </c>
      <c r="T438" s="96">
        <v>59</v>
      </c>
      <c r="U438" s="96">
        <v>14</v>
      </c>
      <c r="V438" s="96">
        <v>10</v>
      </c>
      <c r="W438" s="114">
        <v>20</v>
      </c>
      <c r="X438" s="115">
        <v>29</v>
      </c>
      <c r="Y438" s="96">
        <v>29</v>
      </c>
      <c r="Z438" s="96">
        <v>35</v>
      </c>
      <c r="AA438" s="96">
        <v>26</v>
      </c>
      <c r="AB438" s="96">
        <v>6</v>
      </c>
      <c r="AC438" s="114" t="s">
        <v>0</v>
      </c>
      <c r="AD438" s="115" t="s">
        <v>0</v>
      </c>
      <c r="AE438" s="96" t="s">
        <v>0</v>
      </c>
      <c r="AF438" s="96" t="s">
        <v>0</v>
      </c>
      <c r="AG438" s="96" t="s">
        <v>0</v>
      </c>
      <c r="AH438" s="96" t="s">
        <v>0</v>
      </c>
      <c r="AI438" s="96">
        <v>14</v>
      </c>
      <c r="AJ438" s="75"/>
      <c r="AK438" s="75"/>
      <c r="AL438" s="75"/>
      <c r="AM438" s="75"/>
      <c r="AN438" s="75"/>
    </row>
    <row r="439" spans="1:40" x14ac:dyDescent="0.2">
      <c r="A439" s="81" t="str">
        <f t="shared" si="143"/>
        <v>111AE442460</v>
      </c>
      <c r="B439" s="81" t="str">
        <f t="shared" si="144"/>
        <v>SE</v>
      </c>
      <c r="C439" s="81" t="str">
        <f t="shared" si="145"/>
        <v>SECAmb</v>
      </c>
      <c r="D439" s="70">
        <v>42460</v>
      </c>
      <c r="E439" s="95" t="s">
        <v>328</v>
      </c>
      <c r="F439" s="95" t="str">
        <f t="shared" ca="1" si="146"/>
        <v>South East Coast</v>
      </c>
      <c r="G439" s="96" t="s">
        <v>0</v>
      </c>
      <c r="H439" s="114">
        <v>252</v>
      </c>
      <c r="I439" s="134">
        <v>151</v>
      </c>
      <c r="J439" s="96">
        <v>47</v>
      </c>
      <c r="K439" s="96">
        <v>16</v>
      </c>
      <c r="L439" s="96" t="s">
        <v>0</v>
      </c>
      <c r="M439" s="96" t="s">
        <v>0</v>
      </c>
      <c r="N439" s="114">
        <v>20</v>
      </c>
      <c r="O439" s="115">
        <v>219</v>
      </c>
      <c r="P439" s="96">
        <v>23</v>
      </c>
      <c r="Q439" s="96">
        <v>9</v>
      </c>
      <c r="R439" s="114">
        <v>1</v>
      </c>
      <c r="S439" s="115">
        <v>33</v>
      </c>
      <c r="T439" s="96">
        <v>128</v>
      </c>
      <c r="U439" s="96">
        <v>68</v>
      </c>
      <c r="V439" s="96">
        <v>16</v>
      </c>
      <c r="W439" s="114">
        <v>7</v>
      </c>
      <c r="X439" s="115">
        <v>9</v>
      </c>
      <c r="Y439" s="96">
        <v>90</v>
      </c>
      <c r="Z439" s="96">
        <v>23</v>
      </c>
      <c r="AA439" s="96">
        <v>77</v>
      </c>
      <c r="AB439" s="96">
        <v>53</v>
      </c>
      <c r="AC439" s="114" t="s">
        <v>0</v>
      </c>
      <c r="AD439" s="115" t="s">
        <v>0</v>
      </c>
      <c r="AE439" s="96" t="s">
        <v>0</v>
      </c>
      <c r="AF439" s="96" t="s">
        <v>0</v>
      </c>
      <c r="AG439" s="96" t="s">
        <v>0</v>
      </c>
      <c r="AH439" s="96" t="s">
        <v>0</v>
      </c>
      <c r="AI439" s="96">
        <v>18</v>
      </c>
      <c r="AJ439" s="75"/>
      <c r="AK439" s="75"/>
      <c r="AL439" s="75"/>
      <c r="AM439" s="75"/>
      <c r="AN439" s="75"/>
    </row>
    <row r="440" spans="1:40" x14ac:dyDescent="0.2">
      <c r="A440" s="81" t="str">
        <f t="shared" si="143"/>
        <v>111AE542460</v>
      </c>
      <c r="B440" s="81" t="str">
        <f t="shared" si="144"/>
        <v>SW</v>
      </c>
      <c r="C440" s="81" t="str">
        <f t="shared" si="145"/>
        <v>SWAS</v>
      </c>
      <c r="D440" s="70">
        <v>42460</v>
      </c>
      <c r="E440" s="95" t="s">
        <v>173</v>
      </c>
      <c r="F440" s="95" t="str">
        <f t="shared" ca="1" si="146"/>
        <v>Dorset</v>
      </c>
      <c r="G440" s="96" t="s">
        <v>0</v>
      </c>
      <c r="H440" s="114">
        <v>104</v>
      </c>
      <c r="I440" s="134">
        <v>67</v>
      </c>
      <c r="J440" s="96">
        <v>21</v>
      </c>
      <c r="K440" s="96">
        <v>2</v>
      </c>
      <c r="L440" s="96" t="s">
        <v>0</v>
      </c>
      <c r="M440" s="96" t="s">
        <v>0</v>
      </c>
      <c r="N440" s="114">
        <v>8</v>
      </c>
      <c r="O440" s="115">
        <v>88</v>
      </c>
      <c r="P440" s="96">
        <v>8</v>
      </c>
      <c r="Q440" s="96">
        <v>2</v>
      </c>
      <c r="R440" s="114">
        <v>5</v>
      </c>
      <c r="S440" s="115">
        <v>25</v>
      </c>
      <c r="T440" s="96">
        <v>55</v>
      </c>
      <c r="U440" s="96">
        <v>15</v>
      </c>
      <c r="V440" s="96">
        <v>5</v>
      </c>
      <c r="W440" s="114">
        <v>0</v>
      </c>
      <c r="X440" s="115">
        <v>11</v>
      </c>
      <c r="Y440" s="96">
        <v>14</v>
      </c>
      <c r="Z440" s="96">
        <v>19</v>
      </c>
      <c r="AA440" s="96">
        <v>12</v>
      </c>
      <c r="AB440" s="96">
        <v>8</v>
      </c>
      <c r="AC440" s="114" t="s">
        <v>0</v>
      </c>
      <c r="AD440" s="115" t="s">
        <v>0</v>
      </c>
      <c r="AE440" s="96" t="s">
        <v>0</v>
      </c>
      <c r="AF440" s="96" t="s">
        <v>0</v>
      </c>
      <c r="AG440" s="96" t="s">
        <v>0</v>
      </c>
      <c r="AH440" s="96" t="s">
        <v>0</v>
      </c>
      <c r="AI440" s="96">
        <v>5</v>
      </c>
      <c r="AJ440" s="75"/>
      <c r="AK440" s="75"/>
      <c r="AL440" s="75"/>
      <c r="AM440" s="75"/>
      <c r="AN440" s="75"/>
    </row>
    <row r="441" spans="1:40" x14ac:dyDescent="0.2">
      <c r="A441" s="81" t="str">
        <f t="shared" si="143"/>
        <v>111AE642460</v>
      </c>
      <c r="B441" s="81" t="str">
        <f t="shared" si="144"/>
        <v>SW</v>
      </c>
      <c r="C441" s="81" t="str">
        <f t="shared" si="145"/>
        <v>PPG</v>
      </c>
      <c r="D441" s="70">
        <v>42460</v>
      </c>
      <c r="E441" s="95" t="s">
        <v>175</v>
      </c>
      <c r="F441" s="95" t="str">
        <f t="shared" ca="1" si="146"/>
        <v>Bath and North East Somerset &amp; Wiltshire</v>
      </c>
      <c r="G441" s="96" t="s">
        <v>0</v>
      </c>
      <c r="H441" s="114">
        <v>294</v>
      </c>
      <c r="I441" s="134">
        <v>160</v>
      </c>
      <c r="J441" s="96">
        <v>75</v>
      </c>
      <c r="K441" s="96">
        <v>15</v>
      </c>
      <c r="L441" s="96" t="s">
        <v>0</v>
      </c>
      <c r="M441" s="96" t="s">
        <v>0</v>
      </c>
      <c r="N441" s="114">
        <v>24</v>
      </c>
      <c r="O441" s="115">
        <v>199</v>
      </c>
      <c r="P441" s="96">
        <v>30</v>
      </c>
      <c r="Q441" s="96">
        <v>3</v>
      </c>
      <c r="R441" s="114">
        <v>0</v>
      </c>
      <c r="S441" s="115">
        <v>40</v>
      </c>
      <c r="T441" s="96">
        <v>132</v>
      </c>
      <c r="U441" s="96">
        <v>51</v>
      </c>
      <c r="V441" s="96">
        <v>12</v>
      </c>
      <c r="W441" s="114">
        <v>0</v>
      </c>
      <c r="X441" s="115">
        <v>23</v>
      </c>
      <c r="Y441" s="96">
        <v>63</v>
      </c>
      <c r="Z441" s="96">
        <v>90</v>
      </c>
      <c r="AA441" s="96">
        <v>64</v>
      </c>
      <c r="AB441" s="96">
        <v>0</v>
      </c>
      <c r="AC441" s="114" t="s">
        <v>0</v>
      </c>
      <c r="AD441" s="115" t="s">
        <v>0</v>
      </c>
      <c r="AE441" s="96" t="s">
        <v>0</v>
      </c>
      <c r="AF441" s="96" t="s">
        <v>0</v>
      </c>
      <c r="AG441" s="96" t="s">
        <v>0</v>
      </c>
      <c r="AH441" s="96" t="s">
        <v>0</v>
      </c>
      <c r="AI441" s="96">
        <v>20</v>
      </c>
      <c r="AJ441" s="75"/>
      <c r="AK441" s="75"/>
      <c r="AL441" s="75"/>
      <c r="AM441" s="75"/>
      <c r="AN441" s="75"/>
    </row>
    <row r="442" spans="1:40" x14ac:dyDescent="0.2">
      <c r="A442" s="81" t="str">
        <f t="shared" si="143"/>
        <v>111AE742460</v>
      </c>
      <c r="B442" s="81" t="str">
        <f t="shared" si="144"/>
        <v>SW</v>
      </c>
      <c r="C442" s="81" t="str">
        <f t="shared" si="145"/>
        <v>PPG</v>
      </c>
      <c r="D442" s="70">
        <v>42460</v>
      </c>
      <c r="E442" s="95" t="s">
        <v>177</v>
      </c>
      <c r="F442" s="95" t="str">
        <f t="shared" ca="1" si="146"/>
        <v>Bristol, North Somerset &amp; South Gloucestershire</v>
      </c>
      <c r="G442" s="96" t="s">
        <v>0</v>
      </c>
      <c r="H442" s="114">
        <v>570</v>
      </c>
      <c r="I442" s="134">
        <v>278</v>
      </c>
      <c r="J442" s="96">
        <v>119</v>
      </c>
      <c r="K442" s="96">
        <v>24</v>
      </c>
      <c r="L442" s="96" t="s">
        <v>0</v>
      </c>
      <c r="M442" s="96" t="s">
        <v>0</v>
      </c>
      <c r="N442" s="114">
        <v>101</v>
      </c>
      <c r="O442" s="115">
        <v>364</v>
      </c>
      <c r="P442" s="96">
        <v>32</v>
      </c>
      <c r="Q442" s="96">
        <v>23</v>
      </c>
      <c r="R442" s="114">
        <v>0</v>
      </c>
      <c r="S442" s="115">
        <v>61</v>
      </c>
      <c r="T442" s="96">
        <v>224</v>
      </c>
      <c r="U442" s="96">
        <v>116</v>
      </c>
      <c r="V442" s="96">
        <v>28</v>
      </c>
      <c r="W442" s="114">
        <v>0</v>
      </c>
      <c r="X442" s="115">
        <v>34</v>
      </c>
      <c r="Y442" s="96">
        <v>108</v>
      </c>
      <c r="Z442" s="96">
        <v>159</v>
      </c>
      <c r="AA442" s="96">
        <v>143</v>
      </c>
      <c r="AB442" s="96">
        <v>0</v>
      </c>
      <c r="AC442" s="114" t="s">
        <v>0</v>
      </c>
      <c r="AD442" s="115" t="s">
        <v>0</v>
      </c>
      <c r="AE442" s="96" t="s">
        <v>0</v>
      </c>
      <c r="AF442" s="96" t="s">
        <v>0</v>
      </c>
      <c r="AG442" s="96" t="s">
        <v>0</v>
      </c>
      <c r="AH442" s="96" t="s">
        <v>0</v>
      </c>
      <c r="AI442" s="96">
        <v>48</v>
      </c>
      <c r="AJ442" s="75"/>
      <c r="AK442" s="75"/>
      <c r="AL442" s="75"/>
      <c r="AM442" s="75"/>
      <c r="AN442" s="75"/>
    </row>
    <row r="443" spans="1:40" x14ac:dyDescent="0.2">
      <c r="A443" s="81" t="str">
        <f t="shared" si="143"/>
        <v>111AE842460</v>
      </c>
      <c r="B443" s="81" t="str">
        <f t="shared" si="144"/>
        <v>SW</v>
      </c>
      <c r="C443" s="81" t="str">
        <f t="shared" si="145"/>
        <v>PPG</v>
      </c>
      <c r="D443" s="70">
        <v>42460</v>
      </c>
      <c r="E443" s="95" t="s">
        <v>179</v>
      </c>
      <c r="F443" s="95" t="str">
        <f t="shared" ca="1" si="146"/>
        <v>Gloucestershire &amp; Swindon</v>
      </c>
      <c r="G443" s="96" t="s">
        <v>0</v>
      </c>
      <c r="H443" s="114">
        <v>338</v>
      </c>
      <c r="I443" s="134">
        <v>160</v>
      </c>
      <c r="J443" s="96">
        <v>79</v>
      </c>
      <c r="K443" s="96">
        <v>26</v>
      </c>
      <c r="L443" s="96" t="s">
        <v>0</v>
      </c>
      <c r="M443" s="96" t="s">
        <v>0</v>
      </c>
      <c r="N443" s="114">
        <v>47</v>
      </c>
      <c r="O443" s="115">
        <v>223</v>
      </c>
      <c r="P443" s="96">
        <v>20</v>
      </c>
      <c r="Q443" s="96">
        <v>8</v>
      </c>
      <c r="R443" s="114">
        <v>0</v>
      </c>
      <c r="S443" s="115">
        <v>34</v>
      </c>
      <c r="T443" s="96">
        <v>119</v>
      </c>
      <c r="U443" s="96">
        <v>68</v>
      </c>
      <c r="V443" s="96">
        <v>20</v>
      </c>
      <c r="W443" s="114">
        <v>0</v>
      </c>
      <c r="X443" s="115">
        <v>16</v>
      </c>
      <c r="Y443" s="96">
        <v>82</v>
      </c>
      <c r="Z443" s="96">
        <v>82</v>
      </c>
      <c r="AA443" s="96">
        <v>71</v>
      </c>
      <c r="AB443" s="96">
        <v>0</v>
      </c>
      <c r="AC443" s="114" t="s">
        <v>0</v>
      </c>
      <c r="AD443" s="115" t="s">
        <v>0</v>
      </c>
      <c r="AE443" s="96" t="s">
        <v>0</v>
      </c>
      <c r="AF443" s="96" t="s">
        <v>0</v>
      </c>
      <c r="AG443" s="96" t="s">
        <v>0</v>
      </c>
      <c r="AH443" s="96" t="s">
        <v>0</v>
      </c>
      <c r="AI443" s="96">
        <v>26</v>
      </c>
      <c r="AJ443" s="75"/>
      <c r="AK443" s="75"/>
      <c r="AL443" s="75"/>
      <c r="AM443" s="75"/>
      <c r="AN443" s="75"/>
    </row>
    <row r="444" spans="1:40" x14ac:dyDescent="0.2">
      <c r="A444" s="81" t="str">
        <f t="shared" si="143"/>
        <v>111AE942460</v>
      </c>
      <c r="B444" s="81" t="str">
        <f t="shared" si="144"/>
        <v>SW</v>
      </c>
      <c r="C444" s="81" t="str">
        <f t="shared" si="145"/>
        <v>Vocare</v>
      </c>
      <c r="D444" s="70">
        <v>42460</v>
      </c>
      <c r="E444" s="95" t="s">
        <v>187</v>
      </c>
      <c r="F444" s="95" t="str">
        <f t="shared" ca="1" si="146"/>
        <v>Somerset</v>
      </c>
      <c r="G444" s="96" t="s">
        <v>0</v>
      </c>
      <c r="H444" s="114">
        <v>124</v>
      </c>
      <c r="I444" s="134">
        <v>78</v>
      </c>
      <c r="J444" s="96">
        <v>29</v>
      </c>
      <c r="K444" s="96">
        <v>9</v>
      </c>
      <c r="L444" s="96" t="s">
        <v>0</v>
      </c>
      <c r="M444" s="96" t="s">
        <v>0</v>
      </c>
      <c r="N444" s="114">
        <v>2</v>
      </c>
      <c r="O444" s="115">
        <v>109</v>
      </c>
      <c r="P444" s="96">
        <v>9</v>
      </c>
      <c r="Q444" s="96">
        <v>4</v>
      </c>
      <c r="R444" s="114">
        <v>2</v>
      </c>
      <c r="S444" s="115">
        <v>70</v>
      </c>
      <c r="T444" s="96">
        <v>29</v>
      </c>
      <c r="U444" s="96">
        <v>18</v>
      </c>
      <c r="V444" s="96">
        <v>4</v>
      </c>
      <c r="W444" s="114">
        <v>3</v>
      </c>
      <c r="X444" s="115">
        <v>11</v>
      </c>
      <c r="Y444" s="96">
        <v>71</v>
      </c>
      <c r="Z444" s="96">
        <v>26</v>
      </c>
      <c r="AA444" s="96">
        <v>12</v>
      </c>
      <c r="AB444" s="96">
        <v>4</v>
      </c>
      <c r="AC444" s="114" t="s">
        <v>0</v>
      </c>
      <c r="AD444" s="115" t="s">
        <v>0</v>
      </c>
      <c r="AE444" s="96" t="s">
        <v>0</v>
      </c>
      <c r="AF444" s="96" t="s">
        <v>0</v>
      </c>
      <c r="AG444" s="96" t="s">
        <v>0</v>
      </c>
      <c r="AH444" s="96" t="s">
        <v>0</v>
      </c>
      <c r="AI444" s="96">
        <v>6</v>
      </c>
      <c r="AJ444" s="75"/>
      <c r="AK444" s="75"/>
      <c r="AL444" s="75"/>
      <c r="AM444" s="75"/>
      <c r="AN444" s="75"/>
    </row>
    <row r="445" spans="1:40" x14ac:dyDescent="0.2">
      <c r="A445" s="81" t="str">
        <f t="shared" si="143"/>
        <v>111AF142460</v>
      </c>
      <c r="B445" s="81" t="str">
        <f t="shared" si="144"/>
        <v>SW</v>
      </c>
      <c r="C445" s="81" t="str">
        <f t="shared" si="145"/>
        <v>Kernow Health</v>
      </c>
      <c r="D445" s="70">
        <v>42460</v>
      </c>
      <c r="E445" s="95" t="s">
        <v>192</v>
      </c>
      <c r="F445" s="95" t="str">
        <f t="shared" ca="1" si="146"/>
        <v>Cornwall</v>
      </c>
      <c r="G445" s="96" t="s">
        <v>0</v>
      </c>
      <c r="H445" s="114">
        <v>167</v>
      </c>
      <c r="I445" s="134">
        <v>122</v>
      </c>
      <c r="J445" s="96">
        <v>27</v>
      </c>
      <c r="K445" s="96">
        <v>5</v>
      </c>
      <c r="L445" s="96" t="s">
        <v>0</v>
      </c>
      <c r="M445" s="96" t="s">
        <v>0</v>
      </c>
      <c r="N445" s="114">
        <v>6</v>
      </c>
      <c r="O445" s="115">
        <v>145</v>
      </c>
      <c r="P445" s="96">
        <v>10</v>
      </c>
      <c r="Q445" s="96">
        <v>2</v>
      </c>
      <c r="R445" s="114">
        <v>10</v>
      </c>
      <c r="S445" s="115">
        <v>28</v>
      </c>
      <c r="T445" s="96">
        <v>99</v>
      </c>
      <c r="U445" s="96">
        <v>24</v>
      </c>
      <c r="V445" s="96">
        <v>13</v>
      </c>
      <c r="W445" s="114">
        <v>0</v>
      </c>
      <c r="X445" s="115">
        <v>46</v>
      </c>
      <c r="Y445" s="96">
        <v>23</v>
      </c>
      <c r="Z445" s="96">
        <v>35</v>
      </c>
      <c r="AA445" s="96">
        <v>16</v>
      </c>
      <c r="AB445" s="96">
        <v>0</v>
      </c>
      <c r="AC445" s="114" t="s">
        <v>0</v>
      </c>
      <c r="AD445" s="115" t="s">
        <v>0</v>
      </c>
      <c r="AE445" s="96" t="s">
        <v>0</v>
      </c>
      <c r="AF445" s="96" t="s">
        <v>0</v>
      </c>
      <c r="AG445" s="96" t="s">
        <v>0</v>
      </c>
      <c r="AH445" s="96" t="s">
        <v>0</v>
      </c>
      <c r="AI445" s="96">
        <v>6</v>
      </c>
      <c r="AJ445" s="75"/>
      <c r="AK445" s="75"/>
      <c r="AL445" s="75"/>
      <c r="AM445" s="75"/>
      <c r="AN445" s="75"/>
    </row>
    <row r="446" spans="1:40" x14ac:dyDescent="0.2">
      <c r="A446" s="81" t="str">
        <f t="shared" si="143"/>
        <v>111AF242460</v>
      </c>
      <c r="B446" s="81" t="str">
        <f t="shared" si="144"/>
        <v>SW</v>
      </c>
      <c r="C446" s="81" t="str">
        <f t="shared" si="145"/>
        <v>Devon Doctors</v>
      </c>
      <c r="D446" s="70">
        <v>42460</v>
      </c>
      <c r="E446" s="95" t="s">
        <v>194</v>
      </c>
      <c r="F446" s="95" t="str">
        <f t="shared" ca="1" si="146"/>
        <v>Devon</v>
      </c>
      <c r="G446" s="96" t="s">
        <v>0</v>
      </c>
      <c r="H446" s="114">
        <v>280</v>
      </c>
      <c r="I446" s="134">
        <v>215</v>
      </c>
      <c r="J446" s="96">
        <v>37</v>
      </c>
      <c r="K446" s="96">
        <v>8</v>
      </c>
      <c r="L446" s="96" t="s">
        <v>0</v>
      </c>
      <c r="M446" s="96" t="s">
        <v>0</v>
      </c>
      <c r="N446" s="114">
        <v>12</v>
      </c>
      <c r="O446" s="115">
        <v>244</v>
      </c>
      <c r="P446" s="96">
        <v>15</v>
      </c>
      <c r="Q446" s="96">
        <v>5</v>
      </c>
      <c r="R446" s="114">
        <v>11</v>
      </c>
      <c r="S446" s="115">
        <v>64</v>
      </c>
      <c r="T446" s="96">
        <v>154</v>
      </c>
      <c r="U446" s="96">
        <v>49</v>
      </c>
      <c r="V446" s="96">
        <v>8</v>
      </c>
      <c r="W446" s="114">
        <v>0</v>
      </c>
      <c r="X446" s="115">
        <v>34</v>
      </c>
      <c r="Y446" s="96">
        <v>40</v>
      </c>
      <c r="Z446" s="96">
        <v>61</v>
      </c>
      <c r="AA446" s="96">
        <v>14</v>
      </c>
      <c r="AB446" s="96">
        <v>16</v>
      </c>
      <c r="AC446" s="114" t="s">
        <v>0</v>
      </c>
      <c r="AD446" s="115" t="s">
        <v>0</v>
      </c>
      <c r="AE446" s="96" t="s">
        <v>0</v>
      </c>
      <c r="AF446" s="96" t="s">
        <v>0</v>
      </c>
      <c r="AG446" s="96" t="s">
        <v>0</v>
      </c>
      <c r="AH446" s="96" t="s">
        <v>0</v>
      </c>
      <c r="AI446" s="96">
        <v>8</v>
      </c>
      <c r="AJ446" s="75"/>
      <c r="AK446" s="75"/>
      <c r="AL446" s="75"/>
      <c r="AM446" s="75"/>
      <c r="AN446" s="75"/>
    </row>
    <row r="447" spans="1:40" x14ac:dyDescent="0.2">
      <c r="A447" s="81" t="str">
        <f t="shared" si="143"/>
        <v>111AF342460</v>
      </c>
      <c r="B447" s="81" t="str">
        <f t="shared" si="144"/>
        <v>E</v>
      </c>
      <c r="C447" s="81" t="str">
        <f t="shared" si="145"/>
        <v>SCAS</v>
      </c>
      <c r="D447" s="70">
        <v>42460</v>
      </c>
      <c r="E447" s="95" t="s">
        <v>331</v>
      </c>
      <c r="F447" s="95" t="str">
        <f t="shared" ca="1" si="146"/>
        <v>Bedfordshire</v>
      </c>
      <c r="G447" s="96" t="s">
        <v>0</v>
      </c>
      <c r="H447" s="114">
        <v>69</v>
      </c>
      <c r="I447" s="134">
        <v>50</v>
      </c>
      <c r="J447" s="96">
        <v>10</v>
      </c>
      <c r="K447" s="96">
        <v>2</v>
      </c>
      <c r="L447" s="96" t="s">
        <v>0</v>
      </c>
      <c r="M447" s="96" t="s">
        <v>0</v>
      </c>
      <c r="N447" s="114">
        <v>1</v>
      </c>
      <c r="O447" s="115">
        <v>57</v>
      </c>
      <c r="P447" s="96">
        <v>5</v>
      </c>
      <c r="Q447" s="96">
        <v>5</v>
      </c>
      <c r="R447" s="114">
        <v>2</v>
      </c>
      <c r="S447" s="115">
        <v>14</v>
      </c>
      <c r="T447" s="96">
        <v>33</v>
      </c>
      <c r="U447" s="96">
        <v>8</v>
      </c>
      <c r="V447" s="96">
        <v>4</v>
      </c>
      <c r="W447" s="114">
        <v>3</v>
      </c>
      <c r="X447" s="115">
        <v>21</v>
      </c>
      <c r="Y447" s="96">
        <v>14</v>
      </c>
      <c r="Z447" s="96">
        <v>22</v>
      </c>
      <c r="AA447" s="96">
        <v>8</v>
      </c>
      <c r="AB447" s="96">
        <v>5</v>
      </c>
      <c r="AC447" s="114" t="s">
        <v>0</v>
      </c>
      <c r="AD447" s="115" t="s">
        <v>0</v>
      </c>
      <c r="AE447" s="96" t="s">
        <v>0</v>
      </c>
      <c r="AF447" s="96" t="s">
        <v>0</v>
      </c>
      <c r="AG447" s="96" t="s">
        <v>0</v>
      </c>
      <c r="AH447" s="96" t="s">
        <v>0</v>
      </c>
      <c r="AI447" s="96">
        <v>6</v>
      </c>
      <c r="AJ447" s="75"/>
      <c r="AK447" s="75"/>
      <c r="AL447" s="75"/>
      <c r="AM447" s="75"/>
      <c r="AN447" s="75"/>
    </row>
    <row r="448" spans="1:40" x14ac:dyDescent="0.2">
      <c r="A448" s="81" t="str">
        <f t="shared" si="143"/>
        <v>111AF442460</v>
      </c>
      <c r="B448" s="81" t="str">
        <f t="shared" si="144"/>
        <v>M</v>
      </c>
      <c r="C448" s="81" t="str">
        <f t="shared" si="145"/>
        <v>Vocare</v>
      </c>
      <c r="D448" s="70">
        <v>42460</v>
      </c>
      <c r="E448" s="95" t="s">
        <v>200</v>
      </c>
      <c r="F448" s="95" t="str">
        <f t="shared" ca="1" si="146"/>
        <v>Staffordshire</v>
      </c>
      <c r="G448" s="96" t="s">
        <v>0</v>
      </c>
      <c r="H448" s="114">
        <v>201</v>
      </c>
      <c r="I448" s="134">
        <v>143</v>
      </c>
      <c r="J448" s="96">
        <v>38</v>
      </c>
      <c r="K448" s="96">
        <v>1</v>
      </c>
      <c r="L448" s="96" t="s">
        <v>0</v>
      </c>
      <c r="M448" s="96" t="s">
        <v>0</v>
      </c>
      <c r="N448" s="114">
        <v>0</v>
      </c>
      <c r="O448" s="115">
        <v>173</v>
      </c>
      <c r="P448" s="96">
        <v>14</v>
      </c>
      <c r="Q448" s="96">
        <v>7</v>
      </c>
      <c r="R448" s="114">
        <v>7</v>
      </c>
      <c r="S448" s="115">
        <v>108</v>
      </c>
      <c r="T448" s="96">
        <v>62</v>
      </c>
      <c r="U448" s="96">
        <v>26</v>
      </c>
      <c r="V448" s="96">
        <v>5</v>
      </c>
      <c r="W448" s="114">
        <v>0</v>
      </c>
      <c r="X448" s="115">
        <v>48</v>
      </c>
      <c r="Y448" s="96">
        <v>72</v>
      </c>
      <c r="Z448" s="96">
        <v>48</v>
      </c>
      <c r="AA448" s="96">
        <v>17</v>
      </c>
      <c r="AB448" s="96">
        <v>16</v>
      </c>
      <c r="AC448" s="114" t="s">
        <v>0</v>
      </c>
      <c r="AD448" s="115" t="s">
        <v>0</v>
      </c>
      <c r="AE448" s="96" t="s">
        <v>0</v>
      </c>
      <c r="AF448" s="96" t="s">
        <v>0</v>
      </c>
      <c r="AG448" s="96" t="s">
        <v>0</v>
      </c>
      <c r="AH448" s="96" t="s">
        <v>0</v>
      </c>
      <c r="AI448" s="96">
        <v>19</v>
      </c>
      <c r="AJ448" s="75"/>
      <c r="AK448" s="75"/>
      <c r="AL448" s="75"/>
      <c r="AM448" s="75"/>
      <c r="AN448" s="75"/>
    </row>
    <row r="449" spans="1:40" x14ac:dyDescent="0.2">
      <c r="A449" s="81" t="str">
        <f t="shared" si="143"/>
        <v>111AF842460</v>
      </c>
      <c r="B449" s="81" t="str">
        <f t="shared" si="144"/>
        <v>NW</v>
      </c>
      <c r="C449" s="81" t="str">
        <f t="shared" si="145"/>
        <v>NWAS</v>
      </c>
      <c r="D449" s="70">
        <v>42460</v>
      </c>
      <c r="E449" s="95" t="s">
        <v>218</v>
      </c>
      <c r="F449" s="95" t="str">
        <f t="shared" ca="1" si="146"/>
        <v>North West including Blackpool</v>
      </c>
      <c r="G449" s="96" t="s">
        <v>0</v>
      </c>
      <c r="H449" s="114">
        <v>860</v>
      </c>
      <c r="I449" s="134">
        <v>629</v>
      </c>
      <c r="J449" s="96">
        <v>131</v>
      </c>
      <c r="K449" s="96">
        <v>31</v>
      </c>
      <c r="L449" s="96" t="s">
        <v>0</v>
      </c>
      <c r="M449" s="96" t="s">
        <v>0</v>
      </c>
      <c r="N449" s="114">
        <v>20</v>
      </c>
      <c r="O449" s="115">
        <v>729</v>
      </c>
      <c r="P449" s="96">
        <v>61</v>
      </c>
      <c r="Q449" s="96">
        <v>44</v>
      </c>
      <c r="R449" s="114">
        <v>26</v>
      </c>
      <c r="S449" s="115">
        <v>222</v>
      </c>
      <c r="T449" s="96">
        <v>461</v>
      </c>
      <c r="U449" s="96">
        <v>96</v>
      </c>
      <c r="V449" s="96">
        <v>36</v>
      </c>
      <c r="W449" s="114">
        <v>45</v>
      </c>
      <c r="X449" s="115">
        <v>133</v>
      </c>
      <c r="Y449" s="96">
        <v>253</v>
      </c>
      <c r="Z449" s="96">
        <v>148</v>
      </c>
      <c r="AA449" s="96">
        <v>55</v>
      </c>
      <c r="AB449" s="96">
        <v>16</v>
      </c>
      <c r="AC449" s="114" t="s">
        <v>0</v>
      </c>
      <c r="AD449" s="115" t="s">
        <v>0</v>
      </c>
      <c r="AE449" s="96" t="s">
        <v>0</v>
      </c>
      <c r="AF449" s="96" t="s">
        <v>0</v>
      </c>
      <c r="AG449" s="96" t="s">
        <v>0</v>
      </c>
      <c r="AH449" s="96" t="s">
        <v>0</v>
      </c>
      <c r="AI449" s="96">
        <v>49</v>
      </c>
      <c r="AJ449" s="75"/>
      <c r="AK449" s="75"/>
      <c r="AL449" s="75"/>
      <c r="AM449" s="75"/>
      <c r="AN449" s="75"/>
    </row>
    <row r="450" spans="1:40" x14ac:dyDescent="0.2">
      <c r="A450" s="82" t="str">
        <f t="shared" si="143"/>
        <v>111AA142643</v>
      </c>
      <c r="B450" s="82" t="str">
        <f t="shared" si="144"/>
        <v>NE</v>
      </c>
      <c r="C450" s="82" t="str">
        <f t="shared" si="145"/>
        <v>NEAS</v>
      </c>
      <c r="D450" s="90">
        <v>42643</v>
      </c>
      <c r="E450" s="97" t="s">
        <v>10</v>
      </c>
      <c r="F450" s="97" t="str">
        <f t="shared" ca="1" si="146"/>
        <v>North East</v>
      </c>
      <c r="G450" s="98" t="s">
        <v>0</v>
      </c>
      <c r="H450" s="116">
        <v>376</v>
      </c>
      <c r="I450" s="98">
        <v>228</v>
      </c>
      <c r="J450" s="98">
        <v>98</v>
      </c>
      <c r="K450" s="98">
        <v>20</v>
      </c>
      <c r="L450" s="98" t="s">
        <v>0</v>
      </c>
      <c r="M450" s="98" t="s">
        <v>0</v>
      </c>
      <c r="N450" s="116">
        <v>6</v>
      </c>
      <c r="O450" s="117">
        <v>316</v>
      </c>
      <c r="P450" s="98">
        <v>45</v>
      </c>
      <c r="Q450" s="98">
        <v>11</v>
      </c>
      <c r="R450" s="116">
        <v>4</v>
      </c>
      <c r="S450" s="117">
        <v>157</v>
      </c>
      <c r="T450" s="98">
        <v>108</v>
      </c>
      <c r="U450" s="98">
        <v>66</v>
      </c>
      <c r="V450" s="98">
        <v>17</v>
      </c>
      <c r="W450" s="116">
        <v>28</v>
      </c>
      <c r="X450" s="117">
        <v>70</v>
      </c>
      <c r="Y450" s="98">
        <v>98</v>
      </c>
      <c r="Z450" s="98">
        <v>153</v>
      </c>
      <c r="AA450" s="98">
        <v>12</v>
      </c>
      <c r="AB450" s="98">
        <v>9</v>
      </c>
      <c r="AC450" s="116" t="s">
        <v>0</v>
      </c>
      <c r="AD450" s="117" t="s">
        <v>0</v>
      </c>
      <c r="AE450" s="98" t="s">
        <v>0</v>
      </c>
      <c r="AF450" s="98" t="s">
        <v>0</v>
      </c>
      <c r="AG450" s="98" t="s">
        <v>0</v>
      </c>
      <c r="AH450" s="98" t="s">
        <v>0</v>
      </c>
      <c r="AI450" s="98">
        <v>24</v>
      </c>
      <c r="AJ450" s="75"/>
      <c r="AK450" s="75"/>
      <c r="AL450" s="75"/>
      <c r="AM450" s="75"/>
      <c r="AN450" s="75"/>
    </row>
    <row r="451" spans="1:40" x14ac:dyDescent="0.2">
      <c r="A451" s="81" t="str">
        <f t="shared" si="143"/>
        <v>111AA242643</v>
      </c>
      <c r="B451" s="81" t="str">
        <f t="shared" si="144"/>
        <v>M</v>
      </c>
      <c r="C451" s="81" t="str">
        <f t="shared" si="145"/>
        <v>DHU</v>
      </c>
      <c r="D451" s="70">
        <v>42643</v>
      </c>
      <c r="E451" s="95" t="s">
        <v>25</v>
      </c>
      <c r="F451" s="95" t="str">
        <f t="shared" ca="1" si="146"/>
        <v>Lincolnshire</v>
      </c>
      <c r="G451" s="96" t="s">
        <v>0</v>
      </c>
      <c r="H451" s="114">
        <v>311</v>
      </c>
      <c r="I451" s="134">
        <v>180</v>
      </c>
      <c r="J451" s="96">
        <v>72</v>
      </c>
      <c r="K451" s="96">
        <v>12</v>
      </c>
      <c r="L451" s="96" t="s">
        <v>0</v>
      </c>
      <c r="M451" s="96" t="s">
        <v>0</v>
      </c>
      <c r="N451" s="114">
        <v>3</v>
      </c>
      <c r="O451" s="115">
        <v>207</v>
      </c>
      <c r="P451" s="96">
        <v>22</v>
      </c>
      <c r="Q451" s="96">
        <v>13</v>
      </c>
      <c r="R451" s="114">
        <v>0</v>
      </c>
      <c r="S451" s="115">
        <v>29</v>
      </c>
      <c r="T451" s="96">
        <v>122</v>
      </c>
      <c r="U451" s="96">
        <v>67</v>
      </c>
      <c r="V451" s="96">
        <v>14</v>
      </c>
      <c r="W451" s="114">
        <v>0</v>
      </c>
      <c r="X451" s="115">
        <v>25</v>
      </c>
      <c r="Y451" s="96">
        <v>82</v>
      </c>
      <c r="Z451" s="96">
        <v>74</v>
      </c>
      <c r="AA451" s="96">
        <v>61</v>
      </c>
      <c r="AB451" s="96">
        <v>0</v>
      </c>
      <c r="AC451" s="114" t="s">
        <v>0</v>
      </c>
      <c r="AD451" s="115" t="s">
        <v>0</v>
      </c>
      <c r="AE451" s="96" t="s">
        <v>0</v>
      </c>
      <c r="AF451" s="96" t="s">
        <v>0</v>
      </c>
      <c r="AG451" s="96" t="s">
        <v>0</v>
      </c>
      <c r="AH451" s="96" t="s">
        <v>0</v>
      </c>
      <c r="AI451" s="96">
        <v>44</v>
      </c>
      <c r="AJ451" s="75"/>
      <c r="AK451" s="75"/>
      <c r="AL451" s="75"/>
      <c r="AM451" s="75"/>
      <c r="AN451" s="75"/>
    </row>
    <row r="452" spans="1:40" x14ac:dyDescent="0.2">
      <c r="A452" s="81" t="str">
        <f t="shared" si="143"/>
        <v>111AA342643</v>
      </c>
      <c r="B452" s="81" t="str">
        <f t="shared" si="144"/>
        <v>E</v>
      </c>
      <c r="C452" s="81" t="str">
        <f t="shared" si="145"/>
        <v>SCAS</v>
      </c>
      <c r="D452" s="70">
        <v>42643</v>
      </c>
      <c r="E452" s="95" t="s">
        <v>312</v>
      </c>
      <c r="F452" s="95" t="str">
        <f t="shared" ca="1" si="146"/>
        <v>Luton</v>
      </c>
      <c r="G452" s="96" t="s">
        <v>0</v>
      </c>
      <c r="H452" s="114">
        <v>49</v>
      </c>
      <c r="I452" s="134">
        <v>27</v>
      </c>
      <c r="J452" s="96">
        <v>14</v>
      </c>
      <c r="K452" s="96">
        <v>2</v>
      </c>
      <c r="L452" s="96" t="s">
        <v>0</v>
      </c>
      <c r="M452" s="96" t="s">
        <v>0</v>
      </c>
      <c r="N452" s="114">
        <v>2</v>
      </c>
      <c r="O452" s="115">
        <v>42</v>
      </c>
      <c r="P452" s="96">
        <v>6</v>
      </c>
      <c r="Q452" s="96">
        <v>1</v>
      </c>
      <c r="R452" s="114">
        <v>0</v>
      </c>
      <c r="S452" s="115">
        <v>10</v>
      </c>
      <c r="T452" s="96">
        <v>29</v>
      </c>
      <c r="U452" s="96">
        <v>5</v>
      </c>
      <c r="V452" s="96">
        <v>3</v>
      </c>
      <c r="W452" s="114">
        <v>2</v>
      </c>
      <c r="X452" s="115">
        <v>10</v>
      </c>
      <c r="Y452" s="96">
        <v>20</v>
      </c>
      <c r="Z452" s="96">
        <v>16</v>
      </c>
      <c r="AA452" s="96">
        <v>2</v>
      </c>
      <c r="AB452" s="96">
        <v>2</v>
      </c>
      <c r="AC452" s="114" t="s">
        <v>0</v>
      </c>
      <c r="AD452" s="115" t="s">
        <v>0</v>
      </c>
      <c r="AE452" s="96" t="s">
        <v>0</v>
      </c>
      <c r="AF452" s="96" t="s">
        <v>0</v>
      </c>
      <c r="AG452" s="96" t="s">
        <v>0</v>
      </c>
      <c r="AH452" s="96" t="s">
        <v>0</v>
      </c>
      <c r="AI452" s="96">
        <v>4</v>
      </c>
      <c r="AJ452" s="75"/>
      <c r="AK452" s="75"/>
      <c r="AL452" s="75"/>
      <c r="AM452" s="75"/>
      <c r="AN452" s="75"/>
    </row>
    <row r="453" spans="1:40" x14ac:dyDescent="0.2">
      <c r="A453" s="81" t="str">
        <f t="shared" si="143"/>
        <v>111AA442643</v>
      </c>
      <c r="B453" s="81" t="str">
        <f t="shared" si="144"/>
        <v>M</v>
      </c>
      <c r="C453" s="81" t="str">
        <f t="shared" si="145"/>
        <v>DHU</v>
      </c>
      <c r="D453" s="70">
        <v>42643</v>
      </c>
      <c r="E453" s="95" t="s">
        <v>28</v>
      </c>
      <c r="F453" s="95" t="str">
        <f t="shared" ca="1" si="146"/>
        <v>Nottinghamshire</v>
      </c>
      <c r="G453" s="96" t="s">
        <v>0</v>
      </c>
      <c r="H453" s="114">
        <v>176</v>
      </c>
      <c r="I453" s="134">
        <v>109</v>
      </c>
      <c r="J453" s="96">
        <v>45</v>
      </c>
      <c r="K453" s="96">
        <v>7</v>
      </c>
      <c r="L453" s="96" t="s">
        <v>0</v>
      </c>
      <c r="M453" s="96" t="s">
        <v>0</v>
      </c>
      <c r="N453" s="114">
        <v>1</v>
      </c>
      <c r="O453" s="115">
        <v>153</v>
      </c>
      <c r="P453" s="96">
        <v>17</v>
      </c>
      <c r="Q453" s="96">
        <v>3</v>
      </c>
      <c r="R453" s="114">
        <v>3</v>
      </c>
      <c r="S453" s="115">
        <v>47</v>
      </c>
      <c r="T453" s="96">
        <v>94</v>
      </c>
      <c r="U453" s="96">
        <v>24</v>
      </c>
      <c r="V453" s="96">
        <v>7</v>
      </c>
      <c r="W453" s="114">
        <v>4</v>
      </c>
      <c r="X453" s="115">
        <v>44</v>
      </c>
      <c r="Y453" s="96">
        <v>24</v>
      </c>
      <c r="Z453" s="96">
        <v>68</v>
      </c>
      <c r="AA453" s="96">
        <v>9</v>
      </c>
      <c r="AB453" s="96">
        <v>16</v>
      </c>
      <c r="AC453" s="114" t="s">
        <v>0</v>
      </c>
      <c r="AD453" s="115" t="s">
        <v>0</v>
      </c>
      <c r="AE453" s="96" t="s">
        <v>0</v>
      </c>
      <c r="AF453" s="96" t="s">
        <v>0</v>
      </c>
      <c r="AG453" s="96" t="s">
        <v>0</v>
      </c>
      <c r="AH453" s="96" t="s">
        <v>0</v>
      </c>
      <c r="AI453" s="96">
        <v>14</v>
      </c>
      <c r="AJ453" s="75"/>
      <c r="AK453" s="75"/>
      <c r="AL453" s="75"/>
      <c r="AM453" s="75"/>
      <c r="AN453" s="75"/>
    </row>
    <row r="454" spans="1:40" x14ac:dyDescent="0.2">
      <c r="A454" s="81" t="str">
        <f t="shared" si="143"/>
        <v>111AA542643</v>
      </c>
      <c r="B454" s="81" t="str">
        <f t="shared" si="144"/>
        <v>M</v>
      </c>
      <c r="C454" s="81" t="str">
        <f t="shared" si="145"/>
        <v>DHU</v>
      </c>
      <c r="D454" s="70">
        <v>42643</v>
      </c>
      <c r="E454" s="95" t="s">
        <v>30</v>
      </c>
      <c r="F454" s="95" t="str">
        <f t="shared" ca="1" si="146"/>
        <v>Derbyshire</v>
      </c>
      <c r="G454" s="96" t="s">
        <v>0</v>
      </c>
      <c r="H454" s="114">
        <v>215</v>
      </c>
      <c r="I454" s="134">
        <v>137</v>
      </c>
      <c r="J454" s="96">
        <v>47</v>
      </c>
      <c r="K454" s="96">
        <v>9</v>
      </c>
      <c r="L454" s="96" t="s">
        <v>0</v>
      </c>
      <c r="M454" s="96" t="s">
        <v>0</v>
      </c>
      <c r="N454" s="114">
        <v>3</v>
      </c>
      <c r="O454" s="115">
        <v>180</v>
      </c>
      <c r="P454" s="96">
        <v>22</v>
      </c>
      <c r="Q454" s="96">
        <v>9</v>
      </c>
      <c r="R454" s="114">
        <v>4</v>
      </c>
      <c r="S454" s="115">
        <v>48</v>
      </c>
      <c r="T454" s="96">
        <v>118</v>
      </c>
      <c r="U454" s="96">
        <v>36</v>
      </c>
      <c r="V454" s="96">
        <v>10</v>
      </c>
      <c r="W454" s="114">
        <v>3</v>
      </c>
      <c r="X454" s="115">
        <v>46</v>
      </c>
      <c r="Y454" s="96">
        <v>55</v>
      </c>
      <c r="Z454" s="96">
        <v>79</v>
      </c>
      <c r="AA454" s="96">
        <v>9</v>
      </c>
      <c r="AB454" s="96">
        <v>13</v>
      </c>
      <c r="AC454" s="114" t="s">
        <v>0</v>
      </c>
      <c r="AD454" s="115" t="s">
        <v>0</v>
      </c>
      <c r="AE454" s="96" t="s">
        <v>0</v>
      </c>
      <c r="AF454" s="96" t="s">
        <v>0</v>
      </c>
      <c r="AG454" s="96" t="s">
        <v>0</v>
      </c>
      <c r="AH454" s="96" t="s">
        <v>0</v>
      </c>
      <c r="AI454" s="96">
        <v>19</v>
      </c>
      <c r="AJ454" s="75"/>
      <c r="AK454" s="75"/>
      <c r="AL454" s="75"/>
      <c r="AM454" s="75"/>
      <c r="AN454" s="75"/>
    </row>
    <row r="455" spans="1:40" x14ac:dyDescent="0.2">
      <c r="A455" s="81" t="str">
        <f t="shared" si="143"/>
        <v>111AA642643</v>
      </c>
      <c r="B455" s="81" t="str">
        <f t="shared" si="144"/>
        <v>SE</v>
      </c>
      <c r="C455" s="81" t="str">
        <f t="shared" si="145"/>
        <v>IOW</v>
      </c>
      <c r="D455" s="70">
        <v>42643</v>
      </c>
      <c r="E455" s="95" t="s">
        <v>32</v>
      </c>
      <c r="F455" s="95" t="str">
        <f t="shared" ca="1" si="146"/>
        <v>Isle of Wight</v>
      </c>
      <c r="G455" s="96" t="s">
        <v>0</v>
      </c>
      <c r="H455" s="114">
        <v>103</v>
      </c>
      <c r="I455" s="134">
        <v>76</v>
      </c>
      <c r="J455" s="96">
        <v>15</v>
      </c>
      <c r="K455" s="96">
        <v>6</v>
      </c>
      <c r="L455" s="96" t="s">
        <v>0</v>
      </c>
      <c r="M455" s="96" t="s">
        <v>0</v>
      </c>
      <c r="N455" s="114">
        <v>3</v>
      </c>
      <c r="O455" s="115">
        <v>88</v>
      </c>
      <c r="P455" s="96">
        <v>9</v>
      </c>
      <c r="Q455" s="96">
        <v>2</v>
      </c>
      <c r="R455" s="114">
        <v>4</v>
      </c>
      <c r="S455" s="115">
        <v>23</v>
      </c>
      <c r="T455" s="96">
        <v>51</v>
      </c>
      <c r="U455" s="96">
        <v>12</v>
      </c>
      <c r="V455" s="96">
        <v>4</v>
      </c>
      <c r="W455" s="114">
        <v>13</v>
      </c>
      <c r="X455" s="115">
        <v>23</v>
      </c>
      <c r="Y455" s="96">
        <v>21</v>
      </c>
      <c r="Z455" s="96">
        <v>41</v>
      </c>
      <c r="AA455" s="96">
        <v>4</v>
      </c>
      <c r="AB455" s="96">
        <v>4</v>
      </c>
      <c r="AC455" s="114" t="s">
        <v>0</v>
      </c>
      <c r="AD455" s="115" t="s">
        <v>0</v>
      </c>
      <c r="AE455" s="96" t="s">
        <v>0</v>
      </c>
      <c r="AF455" s="96" t="s">
        <v>0</v>
      </c>
      <c r="AG455" s="96" t="s">
        <v>0</v>
      </c>
      <c r="AH455" s="96" t="s">
        <v>0</v>
      </c>
      <c r="AI455" s="96">
        <v>3</v>
      </c>
      <c r="AJ455" s="75"/>
      <c r="AK455" s="75"/>
      <c r="AL455" s="75"/>
      <c r="AM455" s="75"/>
      <c r="AN455" s="75"/>
    </row>
    <row r="456" spans="1:40" x14ac:dyDescent="0.2">
      <c r="A456" s="81" t="str">
        <f t="shared" si="143"/>
        <v>111AA742643</v>
      </c>
      <c r="B456" s="81" t="str">
        <f t="shared" si="144"/>
        <v>L</v>
      </c>
      <c r="C456" s="81" t="str">
        <f t="shared" si="145"/>
        <v>LCW</v>
      </c>
      <c r="D456" s="70">
        <v>42643</v>
      </c>
      <c r="E456" s="95" t="s">
        <v>35</v>
      </c>
      <c r="F456" s="95" t="str">
        <f t="shared" ca="1" si="146"/>
        <v>Inner North West London</v>
      </c>
      <c r="G456" s="96" t="s">
        <v>0</v>
      </c>
      <c r="H456" s="114">
        <v>63</v>
      </c>
      <c r="I456" s="134">
        <v>42</v>
      </c>
      <c r="J456" s="96">
        <v>14</v>
      </c>
      <c r="K456" s="96">
        <v>5</v>
      </c>
      <c r="L456" s="96" t="s">
        <v>0</v>
      </c>
      <c r="M456" s="96" t="s">
        <v>0</v>
      </c>
      <c r="N456" s="114">
        <v>0</v>
      </c>
      <c r="O456" s="115">
        <v>51</v>
      </c>
      <c r="P456" s="96">
        <v>8</v>
      </c>
      <c r="Q456" s="96">
        <v>4</v>
      </c>
      <c r="R456" s="114">
        <v>0</v>
      </c>
      <c r="S456" s="115">
        <v>24</v>
      </c>
      <c r="T456" s="96">
        <v>31</v>
      </c>
      <c r="U456" s="96">
        <v>6</v>
      </c>
      <c r="V456" s="96">
        <v>2</v>
      </c>
      <c r="W456" s="114">
        <v>0</v>
      </c>
      <c r="X456" s="115">
        <v>12</v>
      </c>
      <c r="Y456" s="96">
        <v>16</v>
      </c>
      <c r="Z456" s="96">
        <v>26</v>
      </c>
      <c r="AA456" s="96">
        <v>3</v>
      </c>
      <c r="AB456" s="96">
        <v>6</v>
      </c>
      <c r="AC456" s="114" t="s">
        <v>0</v>
      </c>
      <c r="AD456" s="115" t="s">
        <v>0</v>
      </c>
      <c r="AE456" s="96" t="s">
        <v>0</v>
      </c>
      <c r="AF456" s="96" t="s">
        <v>0</v>
      </c>
      <c r="AG456" s="96" t="s">
        <v>0</v>
      </c>
      <c r="AH456" s="96" t="s">
        <v>0</v>
      </c>
      <c r="AI456" s="96">
        <v>2</v>
      </c>
      <c r="AJ456" s="75"/>
      <c r="AK456" s="75"/>
      <c r="AL456" s="75"/>
      <c r="AM456" s="75"/>
      <c r="AN456" s="75"/>
    </row>
    <row r="457" spans="1:40" x14ac:dyDescent="0.2">
      <c r="A457" s="81" t="str">
        <f t="shared" si="143"/>
        <v>111AA942643</v>
      </c>
      <c r="B457" s="81" t="str">
        <f t="shared" si="144"/>
        <v>L</v>
      </c>
      <c r="C457" s="81" t="str">
        <f t="shared" si="145"/>
        <v>PPG</v>
      </c>
      <c r="D457" s="70">
        <v>42643</v>
      </c>
      <c r="E457" s="95" t="s">
        <v>38</v>
      </c>
      <c r="F457" s="95" t="str">
        <f t="shared" ca="1" si="146"/>
        <v>Hillingdon</v>
      </c>
      <c r="G457" s="96" t="s">
        <v>0</v>
      </c>
      <c r="H457" s="114">
        <v>153</v>
      </c>
      <c r="I457" s="134">
        <v>99</v>
      </c>
      <c r="J457" s="96">
        <v>34</v>
      </c>
      <c r="K457" s="96">
        <v>2</v>
      </c>
      <c r="L457" s="96" t="s">
        <v>0</v>
      </c>
      <c r="M457" s="96" t="s">
        <v>0</v>
      </c>
      <c r="N457" s="114">
        <v>0</v>
      </c>
      <c r="O457" s="115">
        <v>102</v>
      </c>
      <c r="P457" s="96">
        <v>7</v>
      </c>
      <c r="Q457" s="96">
        <v>5</v>
      </c>
      <c r="R457" s="114">
        <v>0</v>
      </c>
      <c r="S457" s="115">
        <v>14</v>
      </c>
      <c r="T457" s="96">
        <v>66</v>
      </c>
      <c r="U457" s="96">
        <v>30</v>
      </c>
      <c r="V457" s="96">
        <v>3</v>
      </c>
      <c r="W457" s="114">
        <v>0</v>
      </c>
      <c r="X457" s="115">
        <v>12</v>
      </c>
      <c r="Y457" s="96">
        <v>57</v>
      </c>
      <c r="Z457" s="96">
        <v>29</v>
      </c>
      <c r="AA457" s="96">
        <v>16</v>
      </c>
      <c r="AB457" s="96">
        <v>0</v>
      </c>
      <c r="AC457" s="114" t="s">
        <v>0</v>
      </c>
      <c r="AD457" s="115" t="s">
        <v>0</v>
      </c>
      <c r="AE457" s="96" t="s">
        <v>0</v>
      </c>
      <c r="AF457" s="96" t="s">
        <v>0</v>
      </c>
      <c r="AG457" s="96" t="s">
        <v>0</v>
      </c>
      <c r="AH457" s="96" t="s">
        <v>0</v>
      </c>
      <c r="AI457" s="96">
        <v>17</v>
      </c>
      <c r="AJ457" s="75"/>
      <c r="AK457" s="75"/>
      <c r="AL457" s="75"/>
      <c r="AM457" s="75"/>
      <c r="AN457" s="75"/>
    </row>
    <row r="458" spans="1:40" x14ac:dyDescent="0.2">
      <c r="A458" s="81" t="str">
        <f t="shared" si="143"/>
        <v>111AB142643</v>
      </c>
      <c r="B458" s="81" t="str">
        <f t="shared" si="144"/>
        <v>L</v>
      </c>
      <c r="C458" s="81" t="str">
        <f t="shared" si="145"/>
        <v>PPG</v>
      </c>
      <c r="D458" s="70">
        <v>42643</v>
      </c>
      <c r="E458" s="95" t="s">
        <v>316</v>
      </c>
      <c r="F458" s="95" t="str">
        <f t="shared" ca="1" si="146"/>
        <v>Croydon</v>
      </c>
      <c r="G458" s="96" t="s">
        <v>0</v>
      </c>
      <c r="H458" s="114">
        <v>165</v>
      </c>
      <c r="I458" s="134">
        <v>94</v>
      </c>
      <c r="J458" s="96">
        <v>32</v>
      </c>
      <c r="K458" s="96">
        <v>11</v>
      </c>
      <c r="L458" s="96" t="s">
        <v>0</v>
      </c>
      <c r="M458" s="96" t="s">
        <v>0</v>
      </c>
      <c r="N458" s="114">
        <v>0</v>
      </c>
      <c r="O458" s="115">
        <v>105</v>
      </c>
      <c r="P458" s="96">
        <v>6</v>
      </c>
      <c r="Q458" s="96">
        <v>12</v>
      </c>
      <c r="R458" s="114">
        <v>0</v>
      </c>
      <c r="S458" s="115">
        <v>12</v>
      </c>
      <c r="T458" s="96">
        <v>62</v>
      </c>
      <c r="U458" s="96">
        <v>40</v>
      </c>
      <c r="V458" s="96">
        <v>4</v>
      </c>
      <c r="W458" s="114">
        <v>0</v>
      </c>
      <c r="X458" s="115">
        <v>11</v>
      </c>
      <c r="Y458" s="96">
        <v>40</v>
      </c>
      <c r="Z458" s="96">
        <v>45</v>
      </c>
      <c r="AA458" s="96">
        <v>26</v>
      </c>
      <c r="AB458" s="96">
        <v>0</v>
      </c>
      <c r="AC458" s="114" t="s">
        <v>0</v>
      </c>
      <c r="AD458" s="115" t="s">
        <v>0</v>
      </c>
      <c r="AE458" s="96" t="s">
        <v>0</v>
      </c>
      <c r="AF458" s="96" t="s">
        <v>0</v>
      </c>
      <c r="AG458" s="96" t="s">
        <v>0</v>
      </c>
      <c r="AH458" s="96" t="s">
        <v>0</v>
      </c>
      <c r="AI458" s="96">
        <v>28</v>
      </c>
      <c r="AJ458" s="75"/>
      <c r="AK458" s="75"/>
      <c r="AL458" s="75"/>
      <c r="AM458" s="75"/>
      <c r="AN458" s="75"/>
    </row>
    <row r="459" spans="1:40" x14ac:dyDescent="0.2">
      <c r="A459" s="81" t="str">
        <f t="shared" si="143"/>
        <v>111AB242643</v>
      </c>
      <c r="B459" s="81" t="str">
        <f t="shared" si="144"/>
        <v>E</v>
      </c>
      <c r="C459" s="81" t="str">
        <f t="shared" si="145"/>
        <v>HUC</v>
      </c>
      <c r="D459" s="70">
        <v>42643</v>
      </c>
      <c r="E459" s="95" t="s">
        <v>43</v>
      </c>
      <c r="F459" s="95" t="str">
        <f t="shared" ca="1" si="146"/>
        <v>Hertfordshire</v>
      </c>
      <c r="G459" s="96" t="s">
        <v>0</v>
      </c>
      <c r="H459" s="114">
        <v>821</v>
      </c>
      <c r="I459" s="134">
        <v>606</v>
      </c>
      <c r="J459" s="96">
        <v>152</v>
      </c>
      <c r="K459" s="96">
        <v>26</v>
      </c>
      <c r="L459" s="96" t="s">
        <v>0</v>
      </c>
      <c r="M459" s="96" t="s">
        <v>0</v>
      </c>
      <c r="N459" s="114">
        <v>7</v>
      </c>
      <c r="O459" s="115">
        <v>712</v>
      </c>
      <c r="P459" s="96">
        <v>71</v>
      </c>
      <c r="Q459" s="96">
        <v>14</v>
      </c>
      <c r="R459" s="114">
        <v>24</v>
      </c>
      <c r="S459" s="115">
        <v>263</v>
      </c>
      <c r="T459" s="96">
        <v>402</v>
      </c>
      <c r="U459" s="96">
        <v>109</v>
      </c>
      <c r="V459" s="96">
        <v>30</v>
      </c>
      <c r="W459" s="114">
        <v>17</v>
      </c>
      <c r="X459" s="115">
        <v>153</v>
      </c>
      <c r="Y459" s="96">
        <v>228</v>
      </c>
      <c r="Z459" s="96">
        <v>279</v>
      </c>
      <c r="AA459" s="96">
        <v>44</v>
      </c>
      <c r="AB459" s="96">
        <v>56</v>
      </c>
      <c r="AC459" s="114" t="s">
        <v>0</v>
      </c>
      <c r="AD459" s="115" t="s">
        <v>0</v>
      </c>
      <c r="AE459" s="96" t="s">
        <v>0</v>
      </c>
      <c r="AF459" s="96" t="s">
        <v>0</v>
      </c>
      <c r="AG459" s="96" t="s">
        <v>0</v>
      </c>
      <c r="AH459" s="96" t="s">
        <v>0</v>
      </c>
      <c r="AI459" s="96">
        <v>30</v>
      </c>
      <c r="AJ459" s="75"/>
      <c r="AK459" s="75"/>
      <c r="AL459" s="75"/>
      <c r="AM459" s="75"/>
      <c r="AN459" s="75"/>
    </row>
    <row r="460" spans="1:40" x14ac:dyDescent="0.2">
      <c r="A460" s="81" t="str">
        <f t="shared" si="143"/>
        <v>111AB342643</v>
      </c>
      <c r="B460" s="81" t="str">
        <f t="shared" si="144"/>
        <v>E</v>
      </c>
      <c r="C460" s="81" t="str">
        <f t="shared" si="145"/>
        <v>IC24</v>
      </c>
      <c r="D460" s="70">
        <v>42643</v>
      </c>
      <c r="E460" s="95" t="s">
        <v>318</v>
      </c>
      <c r="F460" s="95" t="str">
        <f t="shared" ca="1" si="146"/>
        <v>Great Yarmouth and Waveney</v>
      </c>
      <c r="G460" s="96" t="s">
        <v>0</v>
      </c>
      <c r="H460" s="114">
        <v>252</v>
      </c>
      <c r="I460" s="134">
        <v>186</v>
      </c>
      <c r="J460" s="96">
        <v>40</v>
      </c>
      <c r="K460" s="96">
        <v>10</v>
      </c>
      <c r="L460" s="96" t="s">
        <v>0</v>
      </c>
      <c r="M460" s="96" t="s">
        <v>0</v>
      </c>
      <c r="N460" s="114">
        <v>6</v>
      </c>
      <c r="O460" s="115">
        <v>203</v>
      </c>
      <c r="P460" s="96">
        <v>20</v>
      </c>
      <c r="Q460" s="96">
        <v>2</v>
      </c>
      <c r="R460" s="114">
        <v>27</v>
      </c>
      <c r="S460" s="115">
        <v>130</v>
      </c>
      <c r="T460" s="96">
        <v>57</v>
      </c>
      <c r="U460" s="96">
        <v>32</v>
      </c>
      <c r="V460" s="96">
        <v>15</v>
      </c>
      <c r="W460" s="114">
        <v>18</v>
      </c>
      <c r="X460" s="115">
        <v>50</v>
      </c>
      <c r="Y460" s="96">
        <v>61</v>
      </c>
      <c r="Z460" s="96">
        <v>98</v>
      </c>
      <c r="AA460" s="96">
        <v>10</v>
      </c>
      <c r="AB460" s="96">
        <v>33</v>
      </c>
      <c r="AC460" s="114" t="s">
        <v>0</v>
      </c>
      <c r="AD460" s="115" t="s">
        <v>0</v>
      </c>
      <c r="AE460" s="96" t="s">
        <v>0</v>
      </c>
      <c r="AF460" s="96" t="s">
        <v>0</v>
      </c>
      <c r="AG460" s="96" t="s">
        <v>0</v>
      </c>
      <c r="AH460" s="96" t="s">
        <v>0</v>
      </c>
      <c r="AI460" s="96">
        <v>10</v>
      </c>
      <c r="AJ460" s="75"/>
      <c r="AK460" s="75"/>
      <c r="AL460" s="75"/>
      <c r="AM460" s="75"/>
      <c r="AN460" s="75"/>
    </row>
    <row r="461" spans="1:40" x14ac:dyDescent="0.2">
      <c r="A461" s="81" t="str">
        <f t="shared" si="143"/>
        <v>111AB442643</v>
      </c>
      <c r="B461" s="81" t="str">
        <f t="shared" si="144"/>
        <v>SE</v>
      </c>
      <c r="C461" s="81" t="str">
        <f t="shared" si="145"/>
        <v>SCAS</v>
      </c>
      <c r="D461" s="70">
        <v>42643</v>
      </c>
      <c r="E461" s="95" t="s">
        <v>52</v>
      </c>
      <c r="F461" s="95" t="str">
        <f t="shared" ca="1" si="146"/>
        <v>Oxfordshire</v>
      </c>
      <c r="G461" s="96" t="s">
        <v>0</v>
      </c>
      <c r="H461" s="114">
        <v>151</v>
      </c>
      <c r="I461" s="134">
        <v>110</v>
      </c>
      <c r="J461" s="96">
        <v>26</v>
      </c>
      <c r="K461" s="96">
        <v>7</v>
      </c>
      <c r="L461" s="96" t="s">
        <v>0</v>
      </c>
      <c r="M461" s="96" t="s">
        <v>0</v>
      </c>
      <c r="N461" s="114">
        <v>0</v>
      </c>
      <c r="O461" s="115">
        <v>122</v>
      </c>
      <c r="P461" s="96">
        <v>18</v>
      </c>
      <c r="Q461" s="96">
        <v>3</v>
      </c>
      <c r="R461" s="114">
        <v>8</v>
      </c>
      <c r="S461" s="115">
        <v>39</v>
      </c>
      <c r="T461" s="96">
        <v>71</v>
      </c>
      <c r="U461" s="96">
        <v>23</v>
      </c>
      <c r="V461" s="96">
        <v>7</v>
      </c>
      <c r="W461" s="114">
        <v>11</v>
      </c>
      <c r="X461" s="115">
        <v>22</v>
      </c>
      <c r="Y461" s="96">
        <v>47</v>
      </c>
      <c r="Z461" s="96">
        <v>81</v>
      </c>
      <c r="AA461" s="96">
        <v>8</v>
      </c>
      <c r="AB461" s="96">
        <v>9</v>
      </c>
      <c r="AC461" s="114" t="s">
        <v>0</v>
      </c>
      <c r="AD461" s="115" t="s">
        <v>0</v>
      </c>
      <c r="AE461" s="96" t="s">
        <v>0</v>
      </c>
      <c r="AF461" s="96" t="s">
        <v>0</v>
      </c>
      <c r="AG461" s="96" t="s">
        <v>0</v>
      </c>
      <c r="AH461" s="96" t="s">
        <v>0</v>
      </c>
      <c r="AI461" s="96">
        <v>8</v>
      </c>
      <c r="AJ461" s="75"/>
      <c r="AK461" s="75"/>
      <c r="AL461" s="75"/>
      <c r="AM461" s="75"/>
      <c r="AN461" s="75"/>
    </row>
    <row r="462" spans="1:40" x14ac:dyDescent="0.2">
      <c r="A462" s="81" t="str">
        <f t="shared" si="143"/>
        <v>111AB942643</v>
      </c>
      <c r="B462" s="81" t="str">
        <f t="shared" si="144"/>
        <v>E</v>
      </c>
      <c r="C462" s="81" t="str">
        <f t="shared" si="145"/>
        <v>IC24</v>
      </c>
      <c r="D462" s="70">
        <v>42643</v>
      </c>
      <c r="E462" s="95" t="s">
        <v>321</v>
      </c>
      <c r="F462" s="95" t="str">
        <f t="shared" ca="1" si="146"/>
        <v>Norfolk</v>
      </c>
      <c r="G462" s="96" t="s">
        <v>0</v>
      </c>
      <c r="H462" s="114">
        <v>313</v>
      </c>
      <c r="I462" s="134">
        <v>231</v>
      </c>
      <c r="J462" s="96">
        <v>43</v>
      </c>
      <c r="K462" s="96">
        <v>12</v>
      </c>
      <c r="L462" s="96" t="s">
        <v>0</v>
      </c>
      <c r="M462" s="96" t="s">
        <v>0</v>
      </c>
      <c r="N462" s="114">
        <v>10</v>
      </c>
      <c r="O462" s="115">
        <v>248</v>
      </c>
      <c r="P462" s="96">
        <v>27</v>
      </c>
      <c r="Q462" s="96">
        <v>7</v>
      </c>
      <c r="R462" s="114">
        <v>31</v>
      </c>
      <c r="S462" s="115">
        <v>165</v>
      </c>
      <c r="T462" s="96">
        <v>75</v>
      </c>
      <c r="U462" s="96">
        <v>26</v>
      </c>
      <c r="V462" s="96">
        <v>22</v>
      </c>
      <c r="W462" s="114">
        <v>25</v>
      </c>
      <c r="X462" s="115">
        <v>64</v>
      </c>
      <c r="Y462" s="96">
        <v>71</v>
      </c>
      <c r="Z462" s="96">
        <v>110</v>
      </c>
      <c r="AA462" s="96">
        <v>19</v>
      </c>
      <c r="AB462" s="96">
        <v>45</v>
      </c>
      <c r="AC462" s="114" t="s">
        <v>0</v>
      </c>
      <c r="AD462" s="115" t="s">
        <v>0</v>
      </c>
      <c r="AE462" s="96" t="s">
        <v>0</v>
      </c>
      <c r="AF462" s="96" t="s">
        <v>0</v>
      </c>
      <c r="AG462" s="96" t="s">
        <v>0</v>
      </c>
      <c r="AH462" s="96" t="s">
        <v>0</v>
      </c>
      <c r="AI462" s="96">
        <v>17</v>
      </c>
      <c r="AJ462" s="75"/>
      <c r="AK462" s="75"/>
      <c r="AL462" s="75"/>
      <c r="AM462" s="75"/>
      <c r="AN462" s="75"/>
    </row>
    <row r="463" spans="1:40" x14ac:dyDescent="0.2">
      <c r="A463" s="81" t="str">
        <f t="shared" si="143"/>
        <v>111AC242643</v>
      </c>
      <c r="B463" s="81" t="str">
        <f t="shared" si="144"/>
        <v>E</v>
      </c>
      <c r="C463" s="81" t="str">
        <f t="shared" si="145"/>
        <v>PPG</v>
      </c>
      <c r="D463" s="70">
        <v>42643</v>
      </c>
      <c r="E463" s="95" t="s">
        <v>58</v>
      </c>
      <c r="F463" s="95" t="str">
        <f t="shared" ca="1" si="146"/>
        <v>Suffolk</v>
      </c>
      <c r="G463" s="96" t="s">
        <v>0</v>
      </c>
      <c r="H463" s="114">
        <v>295</v>
      </c>
      <c r="I463" s="134">
        <v>169</v>
      </c>
      <c r="J463" s="96">
        <v>73</v>
      </c>
      <c r="K463" s="96">
        <v>18</v>
      </c>
      <c r="L463" s="96" t="s">
        <v>0</v>
      </c>
      <c r="M463" s="96" t="s">
        <v>0</v>
      </c>
      <c r="N463" s="114">
        <v>0</v>
      </c>
      <c r="O463" s="115">
        <v>192</v>
      </c>
      <c r="P463" s="96">
        <v>20</v>
      </c>
      <c r="Q463" s="96">
        <v>7</v>
      </c>
      <c r="R463" s="114">
        <v>0</v>
      </c>
      <c r="S463" s="115">
        <v>34</v>
      </c>
      <c r="T463" s="96">
        <v>112</v>
      </c>
      <c r="U463" s="96">
        <v>52</v>
      </c>
      <c r="V463" s="96">
        <v>14</v>
      </c>
      <c r="W463" s="114">
        <v>0</v>
      </c>
      <c r="X463" s="115">
        <v>12</v>
      </c>
      <c r="Y463" s="96">
        <v>87</v>
      </c>
      <c r="Z463" s="96">
        <v>52</v>
      </c>
      <c r="AA463" s="96">
        <v>68</v>
      </c>
      <c r="AB463" s="96">
        <v>0</v>
      </c>
      <c r="AC463" s="114" t="s">
        <v>0</v>
      </c>
      <c r="AD463" s="115" t="s">
        <v>0</v>
      </c>
      <c r="AE463" s="96" t="s">
        <v>0</v>
      </c>
      <c r="AF463" s="96" t="s">
        <v>0</v>
      </c>
      <c r="AG463" s="96" t="s">
        <v>0</v>
      </c>
      <c r="AH463" s="96" t="s">
        <v>0</v>
      </c>
      <c r="AI463" s="96">
        <v>35</v>
      </c>
      <c r="AJ463" s="75"/>
      <c r="AK463" s="75"/>
      <c r="AL463" s="75"/>
      <c r="AM463" s="75"/>
      <c r="AN463" s="75"/>
    </row>
    <row r="464" spans="1:40" x14ac:dyDescent="0.2">
      <c r="A464" s="81" t="str">
        <f t="shared" si="143"/>
        <v>111AC342643</v>
      </c>
      <c r="B464" s="81" t="str">
        <f t="shared" si="144"/>
        <v>E</v>
      </c>
      <c r="C464" s="81" t="str">
        <f t="shared" si="145"/>
        <v>IC24</v>
      </c>
      <c r="D464" s="70">
        <v>42643</v>
      </c>
      <c r="E464" s="95" t="s">
        <v>66</v>
      </c>
      <c r="F464" s="95" t="str">
        <f t="shared" ca="1" si="146"/>
        <v>North Essex</v>
      </c>
      <c r="G464" s="96" t="s">
        <v>0</v>
      </c>
      <c r="H464" s="114">
        <v>249</v>
      </c>
      <c r="I464" s="134">
        <v>186</v>
      </c>
      <c r="J464" s="96">
        <v>42</v>
      </c>
      <c r="K464" s="96">
        <v>10</v>
      </c>
      <c r="L464" s="96" t="s">
        <v>0</v>
      </c>
      <c r="M464" s="96" t="s">
        <v>0</v>
      </c>
      <c r="N464" s="114">
        <v>8</v>
      </c>
      <c r="O464" s="115">
        <v>198</v>
      </c>
      <c r="P464" s="96">
        <v>19</v>
      </c>
      <c r="Q464" s="96">
        <v>6</v>
      </c>
      <c r="R464" s="114">
        <v>26</v>
      </c>
      <c r="S464" s="115">
        <v>138</v>
      </c>
      <c r="T464" s="96">
        <v>51</v>
      </c>
      <c r="U464" s="96">
        <v>26</v>
      </c>
      <c r="V464" s="96">
        <v>15</v>
      </c>
      <c r="W464" s="114">
        <v>19</v>
      </c>
      <c r="X464" s="115">
        <v>34</v>
      </c>
      <c r="Y464" s="96">
        <v>52</v>
      </c>
      <c r="Z464" s="96">
        <v>99</v>
      </c>
      <c r="AA464" s="96">
        <v>19</v>
      </c>
      <c r="AB464" s="96">
        <v>45</v>
      </c>
      <c r="AC464" s="114" t="s">
        <v>0</v>
      </c>
      <c r="AD464" s="115" t="s">
        <v>0</v>
      </c>
      <c r="AE464" s="96" t="s">
        <v>0</v>
      </c>
      <c r="AF464" s="96" t="s">
        <v>0</v>
      </c>
      <c r="AG464" s="96" t="s">
        <v>0</v>
      </c>
      <c r="AH464" s="96" t="s">
        <v>0</v>
      </c>
      <c r="AI464" s="96">
        <v>3</v>
      </c>
      <c r="AJ464" s="75"/>
      <c r="AK464" s="75"/>
      <c r="AL464" s="75"/>
      <c r="AM464" s="75"/>
      <c r="AN464" s="75"/>
    </row>
    <row r="465" spans="1:40" x14ac:dyDescent="0.2">
      <c r="A465" s="81" t="str">
        <f t="shared" si="143"/>
        <v>111AC442643</v>
      </c>
      <c r="B465" s="81" t="str">
        <f t="shared" si="144"/>
        <v>E</v>
      </c>
      <c r="C465" s="81" t="str">
        <f t="shared" si="145"/>
        <v>IC24</v>
      </c>
      <c r="D465" s="70">
        <v>42643</v>
      </c>
      <c r="E465" s="95" t="s">
        <v>78</v>
      </c>
      <c r="F465" s="95" t="str">
        <f t="shared" ca="1" si="146"/>
        <v>South Essex</v>
      </c>
      <c r="G465" s="96" t="s">
        <v>0</v>
      </c>
      <c r="H465" s="114">
        <v>201</v>
      </c>
      <c r="I465" s="134">
        <v>163</v>
      </c>
      <c r="J465" s="96">
        <v>14</v>
      </c>
      <c r="K465" s="96">
        <v>3</v>
      </c>
      <c r="L465" s="96" t="s">
        <v>0</v>
      </c>
      <c r="M465" s="96" t="s">
        <v>0</v>
      </c>
      <c r="N465" s="114">
        <v>11</v>
      </c>
      <c r="O465" s="115">
        <v>171</v>
      </c>
      <c r="P465" s="96">
        <v>8</v>
      </c>
      <c r="Q465" s="96">
        <v>3</v>
      </c>
      <c r="R465" s="114">
        <v>19</v>
      </c>
      <c r="S465" s="115">
        <v>120</v>
      </c>
      <c r="T465" s="96">
        <v>44</v>
      </c>
      <c r="U465" s="96">
        <v>17</v>
      </c>
      <c r="V465" s="96">
        <v>5</v>
      </c>
      <c r="W465" s="114">
        <v>15</v>
      </c>
      <c r="X465" s="115">
        <v>37</v>
      </c>
      <c r="Y465" s="96">
        <v>65</v>
      </c>
      <c r="Z465" s="96">
        <v>66</v>
      </c>
      <c r="AA465" s="96">
        <v>8</v>
      </c>
      <c r="AB465" s="96">
        <v>22</v>
      </c>
      <c r="AC465" s="114" t="s">
        <v>0</v>
      </c>
      <c r="AD465" s="115" t="s">
        <v>0</v>
      </c>
      <c r="AE465" s="96" t="s">
        <v>0</v>
      </c>
      <c r="AF465" s="96" t="s">
        <v>0</v>
      </c>
      <c r="AG465" s="96" t="s">
        <v>0</v>
      </c>
      <c r="AH465" s="96" t="s">
        <v>0</v>
      </c>
      <c r="AI465" s="96">
        <v>10</v>
      </c>
      <c r="AJ465" s="75"/>
      <c r="AK465" s="75"/>
      <c r="AL465" s="75"/>
      <c r="AM465" s="75"/>
      <c r="AN465" s="75"/>
    </row>
    <row r="466" spans="1:40" x14ac:dyDescent="0.2">
      <c r="A466" s="81" t="str">
        <f t="shared" si="143"/>
        <v>111AC542643</v>
      </c>
      <c r="B466" s="81" t="str">
        <f t="shared" si="144"/>
        <v>E</v>
      </c>
      <c r="C466" s="81" t="str">
        <f t="shared" si="145"/>
        <v>HUC</v>
      </c>
      <c r="D466" s="70">
        <v>42643</v>
      </c>
      <c r="E466" s="95" t="s">
        <v>92</v>
      </c>
      <c r="F466" s="95" t="str">
        <f t="shared" ca="1" si="146"/>
        <v>Cambridgeshire and Peterborough</v>
      </c>
      <c r="G466" s="96" t="s">
        <v>0</v>
      </c>
      <c r="H466" s="114">
        <v>729</v>
      </c>
      <c r="I466" s="134">
        <v>487</v>
      </c>
      <c r="J466" s="96">
        <v>145</v>
      </c>
      <c r="K466" s="96">
        <v>37</v>
      </c>
      <c r="L466" s="96" t="s">
        <v>0</v>
      </c>
      <c r="M466" s="96" t="s">
        <v>0</v>
      </c>
      <c r="N466" s="114">
        <v>11</v>
      </c>
      <c r="O466" s="115">
        <v>591</v>
      </c>
      <c r="P466" s="96">
        <v>89</v>
      </c>
      <c r="Q466" s="96">
        <v>13</v>
      </c>
      <c r="R466" s="114">
        <v>36</v>
      </c>
      <c r="S466" s="115">
        <v>181</v>
      </c>
      <c r="T466" s="96">
        <v>380</v>
      </c>
      <c r="U466" s="96">
        <v>102</v>
      </c>
      <c r="V466" s="96">
        <v>34</v>
      </c>
      <c r="W466" s="114">
        <v>32</v>
      </c>
      <c r="X466" s="115">
        <v>133</v>
      </c>
      <c r="Y466" s="96">
        <v>202</v>
      </c>
      <c r="Z466" s="96">
        <v>238</v>
      </c>
      <c r="AA466" s="96">
        <v>31</v>
      </c>
      <c r="AB466" s="96">
        <v>52</v>
      </c>
      <c r="AC466" s="114" t="s">
        <v>0</v>
      </c>
      <c r="AD466" s="115" t="s">
        <v>0</v>
      </c>
      <c r="AE466" s="96" t="s">
        <v>0</v>
      </c>
      <c r="AF466" s="96" t="s">
        <v>0</v>
      </c>
      <c r="AG466" s="96" t="s">
        <v>0</v>
      </c>
      <c r="AH466" s="96" t="s">
        <v>0</v>
      </c>
      <c r="AI466" s="96">
        <v>49</v>
      </c>
      <c r="AJ466" s="75"/>
      <c r="AK466" s="75"/>
      <c r="AL466" s="75"/>
      <c r="AM466" s="75"/>
      <c r="AN466" s="75"/>
    </row>
    <row r="467" spans="1:40" x14ac:dyDescent="0.2">
      <c r="A467" s="81" t="str">
        <f t="shared" si="143"/>
        <v>111AC642643</v>
      </c>
      <c r="B467" s="81" t="str">
        <f t="shared" si="144"/>
        <v>M</v>
      </c>
      <c r="C467" s="81" t="str">
        <f t="shared" si="145"/>
        <v>DHU</v>
      </c>
      <c r="D467" s="70">
        <v>42643</v>
      </c>
      <c r="E467" s="95" t="s">
        <v>94</v>
      </c>
      <c r="F467" s="95" t="str">
        <f t="shared" ca="1" si="146"/>
        <v>Northamptonshire</v>
      </c>
      <c r="G467" s="96" t="s">
        <v>0</v>
      </c>
      <c r="H467" s="114">
        <v>188</v>
      </c>
      <c r="I467" s="134">
        <v>121</v>
      </c>
      <c r="J467" s="96">
        <v>40</v>
      </c>
      <c r="K467" s="96">
        <v>14</v>
      </c>
      <c r="L467" s="96" t="s">
        <v>0</v>
      </c>
      <c r="M467" s="96" t="s">
        <v>0</v>
      </c>
      <c r="N467" s="114">
        <v>1</v>
      </c>
      <c r="O467" s="115">
        <v>162</v>
      </c>
      <c r="P467" s="96">
        <v>17</v>
      </c>
      <c r="Q467" s="96">
        <v>5</v>
      </c>
      <c r="R467" s="114">
        <v>4</v>
      </c>
      <c r="S467" s="115">
        <v>47</v>
      </c>
      <c r="T467" s="96">
        <v>85</v>
      </c>
      <c r="U467" s="96">
        <v>39</v>
      </c>
      <c r="V467" s="96">
        <v>12</v>
      </c>
      <c r="W467" s="114">
        <v>5</v>
      </c>
      <c r="X467" s="115">
        <v>43</v>
      </c>
      <c r="Y467" s="96">
        <v>48</v>
      </c>
      <c r="Z467" s="96">
        <v>65</v>
      </c>
      <c r="AA467" s="96">
        <v>10</v>
      </c>
      <c r="AB467" s="96">
        <v>9</v>
      </c>
      <c r="AC467" s="114" t="s">
        <v>0</v>
      </c>
      <c r="AD467" s="115" t="s">
        <v>0</v>
      </c>
      <c r="AE467" s="96" t="s">
        <v>0</v>
      </c>
      <c r="AF467" s="96" t="s">
        <v>0</v>
      </c>
      <c r="AG467" s="96" t="s">
        <v>0</v>
      </c>
      <c r="AH467" s="96" t="s">
        <v>0</v>
      </c>
      <c r="AI467" s="96">
        <v>12</v>
      </c>
      <c r="AJ467" s="75"/>
      <c r="AK467" s="75"/>
      <c r="AL467" s="75"/>
      <c r="AM467" s="75"/>
      <c r="AN467" s="75"/>
    </row>
    <row r="468" spans="1:40" x14ac:dyDescent="0.2">
      <c r="A468" s="81" t="str">
        <f t="shared" si="143"/>
        <v>111AC742643</v>
      </c>
      <c r="B468" s="81" t="str">
        <f t="shared" si="144"/>
        <v>E</v>
      </c>
      <c r="C468" s="81" t="str">
        <f t="shared" si="145"/>
        <v>DHU</v>
      </c>
      <c r="D468" s="70">
        <v>42643</v>
      </c>
      <c r="E468" s="95" t="s">
        <v>96</v>
      </c>
      <c r="F468" s="95" t="str">
        <f t="shared" ca="1" si="146"/>
        <v>Milton Keynes</v>
      </c>
      <c r="G468" s="96" t="s">
        <v>0</v>
      </c>
      <c r="H468" s="114">
        <v>123</v>
      </c>
      <c r="I468" s="134">
        <v>64</v>
      </c>
      <c r="J468" s="96">
        <v>32</v>
      </c>
      <c r="K468" s="96">
        <v>5</v>
      </c>
      <c r="L468" s="96" t="s">
        <v>0</v>
      </c>
      <c r="M468" s="96" t="s">
        <v>0</v>
      </c>
      <c r="N468" s="114">
        <v>0</v>
      </c>
      <c r="O468" s="115">
        <v>82</v>
      </c>
      <c r="P468" s="96">
        <v>4</v>
      </c>
      <c r="Q468" s="96">
        <v>7</v>
      </c>
      <c r="R468" s="114">
        <v>0</v>
      </c>
      <c r="S468" s="115">
        <v>17</v>
      </c>
      <c r="T468" s="96">
        <v>38</v>
      </c>
      <c r="U468" s="96">
        <v>26</v>
      </c>
      <c r="V468" s="96">
        <v>8</v>
      </c>
      <c r="W468" s="114">
        <v>0</v>
      </c>
      <c r="X468" s="115">
        <v>5</v>
      </c>
      <c r="Y468" s="96">
        <v>16</v>
      </c>
      <c r="Z468" s="96">
        <v>46</v>
      </c>
      <c r="AA468" s="96">
        <v>26</v>
      </c>
      <c r="AB468" s="96">
        <v>0</v>
      </c>
      <c r="AC468" s="114" t="s">
        <v>0</v>
      </c>
      <c r="AD468" s="115" t="s">
        <v>0</v>
      </c>
      <c r="AE468" s="96" t="s">
        <v>0</v>
      </c>
      <c r="AF468" s="96" t="s">
        <v>0</v>
      </c>
      <c r="AG468" s="96" t="s">
        <v>0</v>
      </c>
      <c r="AH468" s="96" t="s">
        <v>0</v>
      </c>
      <c r="AI468" s="96">
        <v>22</v>
      </c>
      <c r="AJ468" s="75"/>
      <c r="AK468" s="75"/>
      <c r="AL468" s="75"/>
      <c r="AM468" s="75"/>
      <c r="AN468" s="75"/>
    </row>
    <row r="469" spans="1:40" x14ac:dyDescent="0.2">
      <c r="A469" s="81" t="str">
        <f t="shared" si="143"/>
        <v>111AC842643</v>
      </c>
      <c r="B469" s="81" t="str">
        <f t="shared" si="144"/>
        <v>M</v>
      </c>
      <c r="C469" s="81" t="str">
        <f t="shared" si="145"/>
        <v>DHU</v>
      </c>
      <c r="D469" s="70">
        <v>42643</v>
      </c>
      <c r="E469" s="95" t="s">
        <v>101</v>
      </c>
      <c r="F469" s="95" t="str">
        <f t="shared" ca="1" si="146"/>
        <v>Leicestershire and Rutland</v>
      </c>
      <c r="G469" s="96" t="s">
        <v>0</v>
      </c>
      <c r="H469" s="114">
        <v>191</v>
      </c>
      <c r="I469" s="134">
        <v>123</v>
      </c>
      <c r="J469" s="96">
        <v>46</v>
      </c>
      <c r="K469" s="96">
        <v>11</v>
      </c>
      <c r="L469" s="96" t="s">
        <v>0</v>
      </c>
      <c r="M469" s="96" t="s">
        <v>0</v>
      </c>
      <c r="N469" s="114">
        <v>2</v>
      </c>
      <c r="O469" s="115">
        <v>166</v>
      </c>
      <c r="P469" s="96">
        <v>18</v>
      </c>
      <c r="Q469" s="96">
        <v>5</v>
      </c>
      <c r="R469" s="114">
        <v>2</v>
      </c>
      <c r="S469" s="115">
        <v>49</v>
      </c>
      <c r="T469" s="96">
        <v>91</v>
      </c>
      <c r="U469" s="96">
        <v>38</v>
      </c>
      <c r="V469" s="96">
        <v>5</v>
      </c>
      <c r="W469" s="114">
        <v>8</v>
      </c>
      <c r="X469" s="115">
        <v>50</v>
      </c>
      <c r="Y469" s="96">
        <v>31</v>
      </c>
      <c r="Z469" s="96">
        <v>72</v>
      </c>
      <c r="AA469" s="96">
        <v>8</v>
      </c>
      <c r="AB469" s="96">
        <v>18</v>
      </c>
      <c r="AC469" s="114" t="s">
        <v>0</v>
      </c>
      <c r="AD469" s="115" t="s">
        <v>0</v>
      </c>
      <c r="AE469" s="96" t="s">
        <v>0</v>
      </c>
      <c r="AF469" s="96" t="s">
        <v>0</v>
      </c>
      <c r="AG469" s="96" t="s">
        <v>0</v>
      </c>
      <c r="AH469" s="96" t="s">
        <v>0</v>
      </c>
      <c r="AI469" s="96">
        <v>9</v>
      </c>
      <c r="AJ469" s="79"/>
      <c r="AK469" s="75"/>
      <c r="AL469" s="75"/>
      <c r="AM469" s="75"/>
      <c r="AN469" s="75"/>
    </row>
    <row r="470" spans="1:40" x14ac:dyDescent="0.2">
      <c r="A470" s="81" t="str">
        <f t="shared" si="143"/>
        <v>111AC942643</v>
      </c>
      <c r="B470" s="81" t="str">
        <f t="shared" si="144"/>
        <v>M</v>
      </c>
      <c r="C470" s="81" t="str">
        <f t="shared" si="145"/>
        <v>PPG</v>
      </c>
      <c r="D470" s="70">
        <v>42643</v>
      </c>
      <c r="E470" s="95" t="s">
        <v>109</v>
      </c>
      <c r="F470" s="95" t="str">
        <f t="shared" ca="1" si="146"/>
        <v>West Midlands excluding Staffs</v>
      </c>
      <c r="G470" s="96" t="s">
        <v>0</v>
      </c>
      <c r="H470" s="114">
        <v>385</v>
      </c>
      <c r="I470" s="134">
        <v>282</v>
      </c>
      <c r="J470" s="96">
        <v>73</v>
      </c>
      <c r="K470" s="96">
        <v>13</v>
      </c>
      <c r="L470" s="96" t="s">
        <v>0</v>
      </c>
      <c r="M470" s="96" t="s">
        <v>0</v>
      </c>
      <c r="N470" s="114">
        <v>2</v>
      </c>
      <c r="O470" s="115">
        <v>344</v>
      </c>
      <c r="P470" s="96">
        <v>22</v>
      </c>
      <c r="Q470" s="96">
        <v>10</v>
      </c>
      <c r="R470" s="114">
        <v>6</v>
      </c>
      <c r="S470" s="115">
        <v>155</v>
      </c>
      <c r="T470" s="96">
        <v>162</v>
      </c>
      <c r="U470" s="96">
        <v>43</v>
      </c>
      <c r="V470" s="96">
        <v>13</v>
      </c>
      <c r="W470" s="114">
        <v>7</v>
      </c>
      <c r="X470" s="115">
        <v>81</v>
      </c>
      <c r="Y470" s="96">
        <v>125</v>
      </c>
      <c r="Z470" s="96">
        <v>154</v>
      </c>
      <c r="AA470" s="96">
        <v>13</v>
      </c>
      <c r="AB470" s="96">
        <v>12</v>
      </c>
      <c r="AC470" s="114" t="s">
        <v>0</v>
      </c>
      <c r="AD470" s="115" t="s">
        <v>0</v>
      </c>
      <c r="AE470" s="96" t="s">
        <v>0</v>
      </c>
      <c r="AF470" s="96" t="s">
        <v>0</v>
      </c>
      <c r="AG470" s="96" t="s">
        <v>0</v>
      </c>
      <c r="AH470" s="96" t="s">
        <v>0</v>
      </c>
      <c r="AI470" s="96">
        <v>15</v>
      </c>
      <c r="AJ470" s="75"/>
      <c r="AK470" s="75"/>
      <c r="AL470" s="75"/>
      <c r="AM470" s="75"/>
      <c r="AN470" s="75"/>
    </row>
    <row r="471" spans="1:40" x14ac:dyDescent="0.2">
      <c r="A471" s="81" t="str">
        <f t="shared" si="143"/>
        <v>111AD142643</v>
      </c>
      <c r="B471" s="81" t="str">
        <f t="shared" si="144"/>
        <v>L</v>
      </c>
      <c r="C471" s="81" t="str">
        <f t="shared" si="145"/>
        <v>PPG</v>
      </c>
      <c r="D471" s="70">
        <v>42643</v>
      </c>
      <c r="E471" s="95" t="s">
        <v>319</v>
      </c>
      <c r="F471" s="95" t="str">
        <f t="shared" ca="1" si="146"/>
        <v>Wandsworth</v>
      </c>
      <c r="G471" s="96" t="s">
        <v>0</v>
      </c>
      <c r="H471" s="114">
        <v>142</v>
      </c>
      <c r="I471" s="134">
        <v>88</v>
      </c>
      <c r="J471" s="96">
        <v>38</v>
      </c>
      <c r="K471" s="96">
        <v>5</v>
      </c>
      <c r="L471" s="96" t="s">
        <v>0</v>
      </c>
      <c r="M471" s="96" t="s">
        <v>0</v>
      </c>
      <c r="N471" s="114">
        <v>0</v>
      </c>
      <c r="O471" s="115">
        <v>91</v>
      </c>
      <c r="P471" s="96">
        <v>13</v>
      </c>
      <c r="Q471" s="96">
        <v>6</v>
      </c>
      <c r="R471" s="114">
        <v>0</v>
      </c>
      <c r="S471" s="115">
        <v>19</v>
      </c>
      <c r="T471" s="96">
        <v>57</v>
      </c>
      <c r="U471" s="96">
        <v>28</v>
      </c>
      <c r="V471" s="96">
        <v>2</v>
      </c>
      <c r="W471" s="114">
        <v>0</v>
      </c>
      <c r="X471" s="115">
        <v>10</v>
      </c>
      <c r="Y471" s="96">
        <v>29</v>
      </c>
      <c r="Z471" s="96">
        <v>35</v>
      </c>
      <c r="AA471" s="96">
        <v>36</v>
      </c>
      <c r="AB471" s="96">
        <v>0</v>
      </c>
      <c r="AC471" s="114" t="s">
        <v>0</v>
      </c>
      <c r="AD471" s="115" t="s">
        <v>0</v>
      </c>
      <c r="AE471" s="96" t="s">
        <v>0</v>
      </c>
      <c r="AF471" s="96" t="s">
        <v>0</v>
      </c>
      <c r="AG471" s="96" t="s">
        <v>0</v>
      </c>
      <c r="AH471" s="96" t="s">
        <v>0</v>
      </c>
      <c r="AI471" s="96">
        <v>11</v>
      </c>
      <c r="AJ471" s="75"/>
      <c r="AK471" s="75"/>
      <c r="AL471" s="75"/>
      <c r="AM471" s="75"/>
      <c r="AN471" s="75"/>
    </row>
    <row r="472" spans="1:40" x14ac:dyDescent="0.2">
      <c r="A472" s="81" t="str">
        <f t="shared" si="143"/>
        <v>111AD242643</v>
      </c>
      <c r="B472" s="81" t="str">
        <f t="shared" si="144"/>
        <v>L</v>
      </c>
      <c r="C472" s="81" t="str">
        <f t="shared" si="145"/>
        <v>PPG</v>
      </c>
      <c r="D472" s="70">
        <v>42643</v>
      </c>
      <c r="E472" s="95" t="s">
        <v>323</v>
      </c>
      <c r="F472" s="95" t="str">
        <f t="shared" ca="1" si="146"/>
        <v>Sutton &amp; Merton</v>
      </c>
      <c r="G472" s="96" t="s">
        <v>0</v>
      </c>
      <c r="H472" s="114">
        <v>143</v>
      </c>
      <c r="I472" s="134">
        <v>72</v>
      </c>
      <c r="J472" s="96">
        <v>45</v>
      </c>
      <c r="K472" s="96">
        <v>5</v>
      </c>
      <c r="L472" s="96" t="s">
        <v>0</v>
      </c>
      <c r="M472" s="96" t="s">
        <v>0</v>
      </c>
      <c r="N472" s="114">
        <v>0</v>
      </c>
      <c r="O472" s="115">
        <v>99</v>
      </c>
      <c r="P472" s="96">
        <v>11</v>
      </c>
      <c r="Q472" s="96">
        <v>4</v>
      </c>
      <c r="R472" s="114">
        <v>0</v>
      </c>
      <c r="S472" s="115">
        <v>18</v>
      </c>
      <c r="T472" s="96">
        <v>63</v>
      </c>
      <c r="U472" s="96">
        <v>23</v>
      </c>
      <c r="V472" s="96">
        <v>5</v>
      </c>
      <c r="W472" s="114">
        <v>0</v>
      </c>
      <c r="X472" s="115">
        <v>12</v>
      </c>
      <c r="Y472" s="96">
        <v>39</v>
      </c>
      <c r="Z472" s="96">
        <v>34</v>
      </c>
      <c r="AA472" s="96">
        <v>29</v>
      </c>
      <c r="AB472" s="96">
        <v>0</v>
      </c>
      <c r="AC472" s="114" t="s">
        <v>0</v>
      </c>
      <c r="AD472" s="115" t="s">
        <v>0</v>
      </c>
      <c r="AE472" s="96" t="s">
        <v>0</v>
      </c>
      <c r="AF472" s="96" t="s">
        <v>0</v>
      </c>
      <c r="AG472" s="96" t="s">
        <v>0</v>
      </c>
      <c r="AH472" s="96" t="s">
        <v>0</v>
      </c>
      <c r="AI472" s="96">
        <v>21</v>
      </c>
      <c r="AJ472" s="75"/>
      <c r="AK472" s="75"/>
      <c r="AL472" s="75"/>
      <c r="AM472" s="75"/>
      <c r="AN472" s="75"/>
    </row>
    <row r="473" spans="1:40" x14ac:dyDescent="0.2">
      <c r="A473" s="81" t="str">
        <f t="shared" si="143"/>
        <v>111AD342643</v>
      </c>
      <c r="B473" s="81" t="str">
        <f t="shared" si="144"/>
        <v>L</v>
      </c>
      <c r="C473" s="81" t="str">
        <f t="shared" si="145"/>
        <v>PPG</v>
      </c>
      <c r="D473" s="70">
        <v>42643</v>
      </c>
      <c r="E473" s="95" t="s">
        <v>325</v>
      </c>
      <c r="F473" s="95" t="str">
        <f t="shared" ca="1" si="146"/>
        <v>Kingston &amp; Richmond</v>
      </c>
      <c r="G473" s="96" t="s">
        <v>0</v>
      </c>
      <c r="H473" s="114">
        <v>162</v>
      </c>
      <c r="I473" s="134">
        <v>99</v>
      </c>
      <c r="J473" s="96">
        <v>32</v>
      </c>
      <c r="K473" s="96">
        <v>8</v>
      </c>
      <c r="L473" s="96" t="s">
        <v>0</v>
      </c>
      <c r="M473" s="96" t="s">
        <v>0</v>
      </c>
      <c r="N473" s="114">
        <v>1</v>
      </c>
      <c r="O473" s="115">
        <v>99</v>
      </c>
      <c r="P473" s="96">
        <v>12</v>
      </c>
      <c r="Q473" s="96">
        <v>6</v>
      </c>
      <c r="R473" s="114">
        <v>0</v>
      </c>
      <c r="S473" s="115">
        <v>18</v>
      </c>
      <c r="T473" s="96">
        <v>60</v>
      </c>
      <c r="U473" s="96">
        <v>31</v>
      </c>
      <c r="V473" s="96">
        <v>3</v>
      </c>
      <c r="W473" s="114">
        <v>0</v>
      </c>
      <c r="X473" s="115">
        <v>8</v>
      </c>
      <c r="Y473" s="96">
        <v>39</v>
      </c>
      <c r="Z473" s="96">
        <v>43</v>
      </c>
      <c r="AA473" s="96">
        <v>26</v>
      </c>
      <c r="AB473" s="96">
        <v>0</v>
      </c>
      <c r="AC473" s="114" t="s">
        <v>0</v>
      </c>
      <c r="AD473" s="115" t="s">
        <v>0</v>
      </c>
      <c r="AE473" s="96" t="s">
        <v>0</v>
      </c>
      <c r="AF473" s="96" t="s">
        <v>0</v>
      </c>
      <c r="AG473" s="96" t="s">
        <v>0</v>
      </c>
      <c r="AH473" s="96" t="s">
        <v>0</v>
      </c>
      <c r="AI473" s="96">
        <v>16</v>
      </c>
      <c r="AJ473" s="75"/>
      <c r="AK473" s="75"/>
      <c r="AL473" s="75"/>
      <c r="AM473" s="75"/>
      <c r="AN473" s="75"/>
    </row>
    <row r="474" spans="1:40" x14ac:dyDescent="0.2">
      <c r="A474" s="81" t="str">
        <f t="shared" si="143"/>
        <v>111AD442643</v>
      </c>
      <c r="B474" s="81" t="str">
        <f t="shared" si="144"/>
        <v>L</v>
      </c>
      <c r="C474" s="81" t="str">
        <f t="shared" si="145"/>
        <v>PPG</v>
      </c>
      <c r="D474" s="70">
        <v>42643</v>
      </c>
      <c r="E474" s="95" t="s">
        <v>111</v>
      </c>
      <c r="F474" s="95" t="str">
        <f t="shared" ca="1" si="146"/>
        <v>Outer North West London</v>
      </c>
      <c r="G474" s="96" t="s">
        <v>0</v>
      </c>
      <c r="H474" s="114">
        <v>501</v>
      </c>
      <c r="I474" s="134">
        <v>283</v>
      </c>
      <c r="J474" s="96">
        <v>126</v>
      </c>
      <c r="K474" s="96">
        <v>17</v>
      </c>
      <c r="L474" s="96" t="s">
        <v>0</v>
      </c>
      <c r="M474" s="96" t="s">
        <v>0</v>
      </c>
      <c r="N474" s="114">
        <v>1</v>
      </c>
      <c r="O474" s="115">
        <v>318</v>
      </c>
      <c r="P474" s="96">
        <v>27</v>
      </c>
      <c r="Q474" s="96">
        <v>32</v>
      </c>
      <c r="R474" s="114">
        <v>0</v>
      </c>
      <c r="S474" s="115">
        <v>52</v>
      </c>
      <c r="T474" s="96">
        <v>221</v>
      </c>
      <c r="U474" s="96">
        <v>71</v>
      </c>
      <c r="V474" s="96">
        <v>19</v>
      </c>
      <c r="W474" s="114">
        <v>0</v>
      </c>
      <c r="X474" s="115">
        <v>32</v>
      </c>
      <c r="Y474" s="96">
        <v>107</v>
      </c>
      <c r="Z474" s="96">
        <v>131</v>
      </c>
      <c r="AA474" s="96">
        <v>101</v>
      </c>
      <c r="AB474" s="96">
        <v>0</v>
      </c>
      <c r="AC474" s="114" t="s">
        <v>0</v>
      </c>
      <c r="AD474" s="115" t="s">
        <v>0</v>
      </c>
      <c r="AE474" s="96" t="s">
        <v>0</v>
      </c>
      <c r="AF474" s="96" t="s">
        <v>0</v>
      </c>
      <c r="AG474" s="96" t="s">
        <v>0</v>
      </c>
      <c r="AH474" s="96" t="s">
        <v>0</v>
      </c>
      <c r="AI474" s="96">
        <v>74</v>
      </c>
      <c r="AJ474" s="75"/>
      <c r="AK474" s="75"/>
      <c r="AL474" s="75"/>
      <c r="AM474" s="75"/>
      <c r="AN474" s="75"/>
    </row>
    <row r="475" spans="1:40" x14ac:dyDescent="0.2">
      <c r="A475" s="81" t="str">
        <f t="shared" si="143"/>
        <v>111AD542643</v>
      </c>
      <c r="B475" s="81" t="str">
        <f t="shared" si="144"/>
        <v>L</v>
      </c>
      <c r="C475" s="81" t="str">
        <f t="shared" si="145"/>
        <v>LCW</v>
      </c>
      <c r="D475" s="70">
        <v>42643</v>
      </c>
      <c r="E475" s="95" t="s">
        <v>113</v>
      </c>
      <c r="F475" s="95" t="str">
        <f t="shared" ca="1" si="146"/>
        <v>North Central London</v>
      </c>
      <c r="G475" s="96" t="s">
        <v>0</v>
      </c>
      <c r="H475" s="114">
        <v>106</v>
      </c>
      <c r="I475" s="134">
        <v>77</v>
      </c>
      <c r="J475" s="96">
        <v>24</v>
      </c>
      <c r="K475" s="96">
        <v>4</v>
      </c>
      <c r="L475" s="96" t="s">
        <v>0</v>
      </c>
      <c r="M475" s="96" t="s">
        <v>0</v>
      </c>
      <c r="N475" s="114">
        <v>0</v>
      </c>
      <c r="O475" s="115">
        <v>90</v>
      </c>
      <c r="P475" s="96">
        <v>13</v>
      </c>
      <c r="Q475" s="96">
        <v>3</v>
      </c>
      <c r="R475" s="114">
        <v>0</v>
      </c>
      <c r="S475" s="115">
        <v>43</v>
      </c>
      <c r="T475" s="96">
        <v>46</v>
      </c>
      <c r="U475" s="96">
        <v>11</v>
      </c>
      <c r="V475" s="96">
        <v>3</v>
      </c>
      <c r="W475" s="114">
        <v>3</v>
      </c>
      <c r="X475" s="115">
        <v>18</v>
      </c>
      <c r="Y475" s="96">
        <v>26</v>
      </c>
      <c r="Z475" s="96">
        <v>58</v>
      </c>
      <c r="AA475" s="96">
        <v>4</v>
      </c>
      <c r="AB475" s="96">
        <v>4</v>
      </c>
      <c r="AC475" s="114" t="s">
        <v>0</v>
      </c>
      <c r="AD475" s="115" t="s">
        <v>0</v>
      </c>
      <c r="AE475" s="96" t="s">
        <v>0</v>
      </c>
      <c r="AF475" s="96" t="s">
        <v>0</v>
      </c>
      <c r="AG475" s="96" t="s">
        <v>0</v>
      </c>
      <c r="AH475" s="96" t="s">
        <v>0</v>
      </c>
      <c r="AI475" s="96">
        <v>1</v>
      </c>
      <c r="AJ475" s="75"/>
      <c r="AK475" s="75"/>
      <c r="AL475" s="75"/>
      <c r="AM475" s="75"/>
      <c r="AN475" s="75"/>
    </row>
    <row r="476" spans="1:40" x14ac:dyDescent="0.2">
      <c r="A476" s="81" t="str">
        <f t="shared" si="143"/>
        <v>111AD642643</v>
      </c>
      <c r="B476" s="81" t="str">
        <f t="shared" si="144"/>
        <v>L</v>
      </c>
      <c r="C476" s="81" t="str">
        <f t="shared" si="145"/>
        <v>PELC</v>
      </c>
      <c r="D476" s="70">
        <v>42643</v>
      </c>
      <c r="E476" s="95" t="s">
        <v>115</v>
      </c>
      <c r="F476" s="95" t="str">
        <f t="shared" ca="1" si="146"/>
        <v>Outer North East London</v>
      </c>
      <c r="G476" s="96" t="s">
        <v>0</v>
      </c>
      <c r="H476" s="114">
        <v>159</v>
      </c>
      <c r="I476" s="134">
        <v>103</v>
      </c>
      <c r="J476" s="96">
        <v>35</v>
      </c>
      <c r="K476" s="96">
        <v>5</v>
      </c>
      <c r="L476" s="96" t="s">
        <v>0</v>
      </c>
      <c r="M476" s="96" t="s">
        <v>0</v>
      </c>
      <c r="N476" s="114">
        <v>2</v>
      </c>
      <c r="O476" s="115">
        <v>124</v>
      </c>
      <c r="P476" s="96">
        <v>25</v>
      </c>
      <c r="Q476" s="96">
        <v>8</v>
      </c>
      <c r="R476" s="114">
        <v>2</v>
      </c>
      <c r="S476" s="115">
        <v>45</v>
      </c>
      <c r="T476" s="96">
        <v>76</v>
      </c>
      <c r="U476" s="96">
        <v>29</v>
      </c>
      <c r="V476" s="96">
        <v>6</v>
      </c>
      <c r="W476" s="114">
        <v>3</v>
      </c>
      <c r="X476" s="115">
        <v>31</v>
      </c>
      <c r="Y476" s="96">
        <v>53</v>
      </c>
      <c r="Z476" s="96">
        <v>43</v>
      </c>
      <c r="AA476" s="96">
        <v>9</v>
      </c>
      <c r="AB476" s="96">
        <v>12</v>
      </c>
      <c r="AC476" s="114" t="s">
        <v>0</v>
      </c>
      <c r="AD476" s="115" t="s">
        <v>0</v>
      </c>
      <c r="AE476" s="96" t="s">
        <v>0</v>
      </c>
      <c r="AF476" s="96" t="s">
        <v>0</v>
      </c>
      <c r="AG476" s="96" t="s">
        <v>0</v>
      </c>
      <c r="AH476" s="96" t="s">
        <v>0</v>
      </c>
      <c r="AI476" s="96">
        <v>14</v>
      </c>
      <c r="AJ476" s="75"/>
      <c r="AK476" s="75"/>
      <c r="AL476" s="75"/>
      <c r="AM476" s="75"/>
      <c r="AN476" s="75"/>
    </row>
    <row r="477" spans="1:40" x14ac:dyDescent="0.2">
      <c r="A477" s="81" t="str">
        <f t="shared" si="143"/>
        <v>111AD742643</v>
      </c>
      <c r="B477" s="81" t="str">
        <f t="shared" si="144"/>
        <v>L</v>
      </c>
      <c r="C477" s="81" t="str">
        <f t="shared" si="145"/>
        <v>LAS</v>
      </c>
      <c r="D477" s="70">
        <v>42643</v>
      </c>
      <c r="E477" s="95" t="s">
        <v>117</v>
      </c>
      <c r="F477" s="95" t="str">
        <f t="shared" ca="1" si="146"/>
        <v>South East London</v>
      </c>
      <c r="G477" s="96" t="s">
        <v>0</v>
      </c>
      <c r="H477" s="114">
        <v>115</v>
      </c>
      <c r="I477" s="134">
        <v>80</v>
      </c>
      <c r="J477" s="96">
        <v>26</v>
      </c>
      <c r="K477" s="96">
        <v>6</v>
      </c>
      <c r="L477" s="96" t="s">
        <v>0</v>
      </c>
      <c r="M477" s="96" t="s">
        <v>0</v>
      </c>
      <c r="N477" s="114">
        <v>0</v>
      </c>
      <c r="O477" s="115">
        <v>98</v>
      </c>
      <c r="P477" s="96">
        <v>12</v>
      </c>
      <c r="Q477" s="96">
        <v>3</v>
      </c>
      <c r="R477" s="114">
        <v>2</v>
      </c>
      <c r="S477" s="115">
        <v>27</v>
      </c>
      <c r="T477" s="96">
        <v>61</v>
      </c>
      <c r="U477" s="96">
        <v>16</v>
      </c>
      <c r="V477" s="96">
        <v>3</v>
      </c>
      <c r="W477" s="114">
        <v>8</v>
      </c>
      <c r="X477" s="115">
        <v>29</v>
      </c>
      <c r="Y477" s="96">
        <v>40</v>
      </c>
      <c r="Z477" s="96">
        <v>32</v>
      </c>
      <c r="AA477" s="96">
        <v>8</v>
      </c>
      <c r="AB477" s="96">
        <v>4</v>
      </c>
      <c r="AC477" s="114" t="s">
        <v>0</v>
      </c>
      <c r="AD477" s="115" t="s">
        <v>0</v>
      </c>
      <c r="AE477" s="96" t="s">
        <v>0</v>
      </c>
      <c r="AF477" s="96" t="s">
        <v>0</v>
      </c>
      <c r="AG477" s="96" t="s">
        <v>0</v>
      </c>
      <c r="AH477" s="96" t="s">
        <v>0</v>
      </c>
      <c r="AI477" s="96">
        <v>3</v>
      </c>
      <c r="AJ477" s="75"/>
      <c r="AK477" s="75"/>
      <c r="AL477" s="75"/>
      <c r="AM477" s="75"/>
      <c r="AN477" s="75"/>
    </row>
    <row r="478" spans="1:40" x14ac:dyDescent="0.2">
      <c r="A478" s="81" t="str">
        <f t="shared" si="143"/>
        <v>111AD842643</v>
      </c>
      <c r="B478" s="81" t="str">
        <f t="shared" si="144"/>
        <v>L</v>
      </c>
      <c r="C478" s="81" t="str">
        <f t="shared" si="145"/>
        <v>PELC</v>
      </c>
      <c r="D478" s="70">
        <v>42643</v>
      </c>
      <c r="E478" s="95" t="s">
        <v>120</v>
      </c>
      <c r="F478" s="95" t="str">
        <f t="shared" ca="1" si="146"/>
        <v>East London and City</v>
      </c>
      <c r="G478" s="96" t="s">
        <v>0</v>
      </c>
      <c r="H478" s="114">
        <v>130</v>
      </c>
      <c r="I478" s="134">
        <v>71</v>
      </c>
      <c r="J478" s="96">
        <v>34</v>
      </c>
      <c r="K478" s="96">
        <v>8</v>
      </c>
      <c r="L478" s="96" t="s">
        <v>0</v>
      </c>
      <c r="M478" s="96" t="s">
        <v>0</v>
      </c>
      <c r="N478" s="114">
        <v>2</v>
      </c>
      <c r="O478" s="115">
        <v>95</v>
      </c>
      <c r="P478" s="96">
        <v>26</v>
      </c>
      <c r="Q478" s="96">
        <v>9</v>
      </c>
      <c r="R478" s="114">
        <v>0</v>
      </c>
      <c r="S478" s="115">
        <v>29</v>
      </c>
      <c r="T478" s="96">
        <v>68</v>
      </c>
      <c r="U478" s="96">
        <v>21</v>
      </c>
      <c r="V478" s="96">
        <v>9</v>
      </c>
      <c r="W478" s="114">
        <v>3</v>
      </c>
      <c r="X478" s="115">
        <v>29</v>
      </c>
      <c r="Y478" s="96">
        <v>34</v>
      </c>
      <c r="Z478" s="96">
        <v>32</v>
      </c>
      <c r="AA478" s="96">
        <v>12</v>
      </c>
      <c r="AB478" s="96">
        <v>13</v>
      </c>
      <c r="AC478" s="114" t="s">
        <v>0</v>
      </c>
      <c r="AD478" s="115" t="s">
        <v>0</v>
      </c>
      <c r="AE478" s="96" t="s">
        <v>0</v>
      </c>
      <c r="AF478" s="96" t="s">
        <v>0</v>
      </c>
      <c r="AG478" s="96" t="s">
        <v>0</v>
      </c>
      <c r="AH478" s="96" t="s">
        <v>0</v>
      </c>
      <c r="AI478" s="96">
        <v>15</v>
      </c>
      <c r="AJ478" s="75"/>
      <c r="AK478" s="75"/>
      <c r="AL478" s="75"/>
      <c r="AM478" s="75"/>
      <c r="AN478" s="75"/>
    </row>
    <row r="479" spans="1:40" x14ac:dyDescent="0.2">
      <c r="A479" s="81" t="str">
        <f t="shared" si="143"/>
        <v>111AD942643</v>
      </c>
      <c r="B479" s="81" t="str">
        <f t="shared" si="144"/>
        <v>NE</v>
      </c>
      <c r="C479" s="81" t="str">
        <f t="shared" si="145"/>
        <v>YAS</v>
      </c>
      <c r="D479" s="70">
        <v>42643</v>
      </c>
      <c r="E479" s="95" t="s">
        <v>122</v>
      </c>
      <c r="F479" s="95" t="str">
        <f t="shared" ca="1" si="146"/>
        <v>Yorkshire and Humber</v>
      </c>
      <c r="G479" s="96" t="s">
        <v>0</v>
      </c>
      <c r="H479" s="114">
        <v>769</v>
      </c>
      <c r="I479" s="134">
        <v>0</v>
      </c>
      <c r="J479" s="96">
        <v>0</v>
      </c>
      <c r="K479" s="96">
        <v>0</v>
      </c>
      <c r="L479" s="96" t="s">
        <v>0</v>
      </c>
      <c r="M479" s="96" t="s">
        <v>0</v>
      </c>
      <c r="N479" s="114">
        <v>0</v>
      </c>
      <c r="O479" s="115">
        <v>640</v>
      </c>
      <c r="P479" s="96">
        <v>31</v>
      </c>
      <c r="Q479" s="96">
        <v>72</v>
      </c>
      <c r="R479" s="114">
        <v>0</v>
      </c>
      <c r="S479" s="115">
        <v>0</v>
      </c>
      <c r="T479" s="96">
        <v>0</v>
      </c>
      <c r="U479" s="96">
        <v>0</v>
      </c>
      <c r="V479" s="96">
        <v>0</v>
      </c>
      <c r="W479" s="114">
        <v>0</v>
      </c>
      <c r="X479" s="115">
        <v>178</v>
      </c>
      <c r="Y479" s="96">
        <v>192</v>
      </c>
      <c r="Z479" s="96">
        <v>141</v>
      </c>
      <c r="AA479" s="96">
        <v>149</v>
      </c>
      <c r="AB479" s="96">
        <v>26</v>
      </c>
      <c r="AC479" s="114" t="s">
        <v>0</v>
      </c>
      <c r="AD479" s="115" t="s">
        <v>0</v>
      </c>
      <c r="AE479" s="96" t="s">
        <v>0</v>
      </c>
      <c r="AF479" s="96" t="s">
        <v>0</v>
      </c>
      <c r="AG479" s="96" t="s">
        <v>0</v>
      </c>
      <c r="AH479" s="96" t="s">
        <v>0</v>
      </c>
      <c r="AI479" s="96">
        <v>0</v>
      </c>
      <c r="AJ479" s="75"/>
      <c r="AK479" s="75"/>
      <c r="AL479" s="75"/>
      <c r="AM479" s="75"/>
      <c r="AN479" s="75"/>
    </row>
    <row r="480" spans="1:40" x14ac:dyDescent="0.2">
      <c r="A480" s="81" t="str">
        <f t="shared" si="143"/>
        <v>111AE142643</v>
      </c>
      <c r="B480" s="81" t="str">
        <f t="shared" si="144"/>
        <v>SE</v>
      </c>
      <c r="C480" s="81" t="str">
        <f t="shared" si="145"/>
        <v>SCAS</v>
      </c>
      <c r="D480" s="70">
        <v>42643</v>
      </c>
      <c r="E480" s="95" t="s">
        <v>161</v>
      </c>
      <c r="F480" s="95" t="str">
        <f t="shared" ca="1" si="146"/>
        <v>Mainland SHIP</v>
      </c>
      <c r="G480" s="96" t="s">
        <v>0</v>
      </c>
      <c r="H480" s="114">
        <v>144</v>
      </c>
      <c r="I480" s="134">
        <v>96</v>
      </c>
      <c r="J480" s="96">
        <v>25</v>
      </c>
      <c r="K480" s="96">
        <v>7</v>
      </c>
      <c r="L480" s="96" t="s">
        <v>0</v>
      </c>
      <c r="M480" s="96" t="s">
        <v>0</v>
      </c>
      <c r="N480" s="114">
        <v>4</v>
      </c>
      <c r="O480" s="115">
        <v>114</v>
      </c>
      <c r="P480" s="96">
        <v>17</v>
      </c>
      <c r="Q480" s="96">
        <v>4</v>
      </c>
      <c r="R480" s="114">
        <v>9</v>
      </c>
      <c r="S480" s="115">
        <v>40</v>
      </c>
      <c r="T480" s="96">
        <v>71</v>
      </c>
      <c r="U480" s="96">
        <v>13</v>
      </c>
      <c r="V480" s="96">
        <v>8</v>
      </c>
      <c r="W480" s="114">
        <v>12</v>
      </c>
      <c r="X480" s="115">
        <v>30</v>
      </c>
      <c r="Y480" s="96">
        <v>35</v>
      </c>
      <c r="Z480" s="96">
        <v>77</v>
      </c>
      <c r="AA480" s="96">
        <v>6</v>
      </c>
      <c r="AB480" s="96">
        <v>7</v>
      </c>
      <c r="AC480" s="114" t="s">
        <v>0</v>
      </c>
      <c r="AD480" s="115" t="s">
        <v>0</v>
      </c>
      <c r="AE480" s="96" t="s">
        <v>0</v>
      </c>
      <c r="AF480" s="96" t="s">
        <v>0</v>
      </c>
      <c r="AG480" s="96" t="s">
        <v>0</v>
      </c>
      <c r="AH480" s="96" t="s">
        <v>0</v>
      </c>
      <c r="AI480" s="96">
        <v>12</v>
      </c>
      <c r="AJ480" s="75"/>
      <c r="AK480" s="75"/>
      <c r="AL480" s="75"/>
      <c r="AM480" s="75"/>
      <c r="AN480" s="75"/>
    </row>
    <row r="481" spans="1:40" x14ac:dyDescent="0.2">
      <c r="A481" s="81" t="str">
        <f t="shared" si="143"/>
        <v>111AE242643</v>
      </c>
      <c r="B481" s="81" t="str">
        <f t="shared" si="144"/>
        <v>SE</v>
      </c>
      <c r="C481" s="81" t="str">
        <f t="shared" si="145"/>
        <v>SCAS</v>
      </c>
      <c r="D481" s="70">
        <v>42643</v>
      </c>
      <c r="E481" s="95" t="s">
        <v>166</v>
      </c>
      <c r="F481" s="95" t="str">
        <f t="shared" ca="1" si="146"/>
        <v>Buckinghamshire</v>
      </c>
      <c r="G481" s="96" t="s">
        <v>0</v>
      </c>
      <c r="H481" s="114">
        <v>148</v>
      </c>
      <c r="I481" s="134">
        <v>111</v>
      </c>
      <c r="J481" s="96">
        <v>26</v>
      </c>
      <c r="K481" s="96">
        <v>2</v>
      </c>
      <c r="L481" s="96" t="s">
        <v>0</v>
      </c>
      <c r="M481" s="96" t="s">
        <v>0</v>
      </c>
      <c r="N481" s="114">
        <v>3</v>
      </c>
      <c r="O481" s="115">
        <v>121</v>
      </c>
      <c r="P481" s="96">
        <v>11</v>
      </c>
      <c r="Q481" s="96">
        <v>6</v>
      </c>
      <c r="R481" s="114">
        <v>10</v>
      </c>
      <c r="S481" s="115">
        <v>42</v>
      </c>
      <c r="T481" s="96">
        <v>59</v>
      </c>
      <c r="U481" s="96">
        <v>28</v>
      </c>
      <c r="V481" s="96">
        <v>6</v>
      </c>
      <c r="W481" s="114">
        <v>13</v>
      </c>
      <c r="X481" s="115">
        <v>27</v>
      </c>
      <c r="Y481" s="96">
        <v>46</v>
      </c>
      <c r="Z481" s="96">
        <v>73</v>
      </c>
      <c r="AA481" s="96">
        <v>2</v>
      </c>
      <c r="AB481" s="96">
        <v>9</v>
      </c>
      <c r="AC481" s="114" t="s">
        <v>0</v>
      </c>
      <c r="AD481" s="115" t="s">
        <v>0</v>
      </c>
      <c r="AE481" s="96" t="s">
        <v>0</v>
      </c>
      <c r="AF481" s="96" t="s">
        <v>0</v>
      </c>
      <c r="AG481" s="96" t="s">
        <v>0</v>
      </c>
      <c r="AH481" s="96" t="s">
        <v>0</v>
      </c>
      <c r="AI481" s="96">
        <v>6</v>
      </c>
      <c r="AJ481" s="75"/>
      <c r="AK481" s="75"/>
      <c r="AL481" s="75"/>
      <c r="AM481" s="75"/>
      <c r="AN481" s="75"/>
    </row>
    <row r="482" spans="1:40" x14ac:dyDescent="0.2">
      <c r="A482" s="81" t="str">
        <f t="shared" si="143"/>
        <v>111AE342643</v>
      </c>
      <c r="B482" s="81" t="str">
        <f t="shared" si="144"/>
        <v>SE</v>
      </c>
      <c r="C482" s="81" t="str">
        <f t="shared" si="145"/>
        <v>SCAS</v>
      </c>
      <c r="D482" s="70">
        <v>42643</v>
      </c>
      <c r="E482" s="95" t="s">
        <v>168</v>
      </c>
      <c r="F482" s="95" t="str">
        <f t="shared" ca="1" si="146"/>
        <v>Berkshire</v>
      </c>
      <c r="G482" s="96" t="s">
        <v>0</v>
      </c>
      <c r="H482" s="114">
        <v>123</v>
      </c>
      <c r="I482" s="134">
        <v>89</v>
      </c>
      <c r="J482" s="96">
        <v>17</v>
      </c>
      <c r="K482" s="96">
        <v>4</v>
      </c>
      <c r="L482" s="96" t="s">
        <v>0</v>
      </c>
      <c r="M482" s="96" t="s">
        <v>0</v>
      </c>
      <c r="N482" s="114">
        <v>4</v>
      </c>
      <c r="O482" s="115">
        <v>97</v>
      </c>
      <c r="P482" s="96">
        <v>10</v>
      </c>
      <c r="Q482" s="96">
        <v>4</v>
      </c>
      <c r="R482" s="114">
        <v>12</v>
      </c>
      <c r="S482" s="115">
        <v>36</v>
      </c>
      <c r="T482" s="96">
        <v>54</v>
      </c>
      <c r="U482" s="96">
        <v>10</v>
      </c>
      <c r="V482" s="96">
        <v>7</v>
      </c>
      <c r="W482" s="114">
        <v>16</v>
      </c>
      <c r="X482" s="115">
        <v>24</v>
      </c>
      <c r="Y482" s="96">
        <v>32</v>
      </c>
      <c r="Z482" s="96">
        <v>76</v>
      </c>
      <c r="AA482" s="96">
        <v>4</v>
      </c>
      <c r="AB482" s="96">
        <v>5</v>
      </c>
      <c r="AC482" s="114" t="s">
        <v>0</v>
      </c>
      <c r="AD482" s="115" t="s">
        <v>0</v>
      </c>
      <c r="AE482" s="96" t="s">
        <v>0</v>
      </c>
      <c r="AF482" s="96" t="s">
        <v>0</v>
      </c>
      <c r="AG482" s="96" t="s">
        <v>0</v>
      </c>
      <c r="AH482" s="96" t="s">
        <v>0</v>
      </c>
      <c r="AI482" s="96">
        <v>9</v>
      </c>
      <c r="AJ482" s="75"/>
      <c r="AK482" s="75"/>
      <c r="AL482" s="75"/>
      <c r="AM482" s="75"/>
      <c r="AN482" s="75"/>
    </row>
    <row r="483" spans="1:40" x14ac:dyDescent="0.2">
      <c r="A483" s="81" t="str">
        <f t="shared" si="143"/>
        <v>111AE442643</v>
      </c>
      <c r="B483" s="81" t="str">
        <f t="shared" si="144"/>
        <v>SE</v>
      </c>
      <c r="C483" s="81" t="str">
        <f t="shared" si="145"/>
        <v>SECAmb</v>
      </c>
      <c r="D483" s="70">
        <v>42643</v>
      </c>
      <c r="E483" s="95" t="s">
        <v>328</v>
      </c>
      <c r="F483" s="95" t="str">
        <f t="shared" ca="1" si="146"/>
        <v>South East Coast</v>
      </c>
      <c r="G483" s="96" t="s">
        <v>0</v>
      </c>
      <c r="H483" s="114">
        <v>2551</v>
      </c>
      <c r="I483" s="134">
        <v>1549</v>
      </c>
      <c r="J483" s="96">
        <v>529</v>
      </c>
      <c r="K483" s="96">
        <v>116</v>
      </c>
      <c r="L483" s="96" t="s">
        <v>0</v>
      </c>
      <c r="M483" s="96" t="s">
        <v>0</v>
      </c>
      <c r="N483" s="114">
        <v>40</v>
      </c>
      <c r="O483" s="115">
        <v>1879</v>
      </c>
      <c r="P483" s="96">
        <v>153</v>
      </c>
      <c r="Q483" s="96">
        <v>87</v>
      </c>
      <c r="R483" s="114">
        <v>432</v>
      </c>
      <c r="S483" s="115">
        <v>307</v>
      </c>
      <c r="T483" s="96">
        <v>960</v>
      </c>
      <c r="U483" s="96">
        <v>521</v>
      </c>
      <c r="V483" s="96">
        <v>93</v>
      </c>
      <c r="W483" s="114">
        <v>670</v>
      </c>
      <c r="X483" s="115">
        <v>128</v>
      </c>
      <c r="Y483" s="96">
        <v>649</v>
      </c>
      <c r="Z483" s="96">
        <v>575</v>
      </c>
      <c r="AA483" s="96">
        <v>561</v>
      </c>
      <c r="AB483" s="96">
        <v>0</v>
      </c>
      <c r="AC483" s="114" t="s">
        <v>0</v>
      </c>
      <c r="AD483" s="115" t="s">
        <v>0</v>
      </c>
      <c r="AE483" s="96" t="s">
        <v>0</v>
      </c>
      <c r="AF483" s="96" t="s">
        <v>0</v>
      </c>
      <c r="AG483" s="96" t="s">
        <v>0</v>
      </c>
      <c r="AH483" s="96" t="s">
        <v>0</v>
      </c>
      <c r="AI483" s="96">
        <v>317</v>
      </c>
      <c r="AJ483" s="75"/>
      <c r="AK483" s="75"/>
      <c r="AL483" s="75"/>
      <c r="AM483" s="75"/>
      <c r="AN483" s="75"/>
    </row>
    <row r="484" spans="1:40" x14ac:dyDescent="0.2">
      <c r="A484" s="81" t="str">
        <f t="shared" si="143"/>
        <v>111AE542643</v>
      </c>
      <c r="B484" s="81" t="str">
        <f t="shared" si="144"/>
        <v>SW</v>
      </c>
      <c r="C484" s="81" t="str">
        <f t="shared" si="145"/>
        <v>SWAS</v>
      </c>
      <c r="D484" s="70">
        <v>42643</v>
      </c>
      <c r="E484" s="95" t="s">
        <v>173</v>
      </c>
      <c r="F484" s="95" t="str">
        <f t="shared" ca="1" si="146"/>
        <v>Dorset</v>
      </c>
      <c r="G484" s="96" t="s">
        <v>0</v>
      </c>
      <c r="H484" s="114">
        <v>104</v>
      </c>
      <c r="I484" s="134">
        <v>67</v>
      </c>
      <c r="J484" s="96">
        <v>23</v>
      </c>
      <c r="K484" s="96">
        <v>3</v>
      </c>
      <c r="L484" s="96" t="s">
        <v>0</v>
      </c>
      <c r="M484" s="96" t="s">
        <v>0</v>
      </c>
      <c r="N484" s="114">
        <v>4</v>
      </c>
      <c r="O484" s="115">
        <v>89</v>
      </c>
      <c r="P484" s="96">
        <v>4</v>
      </c>
      <c r="Q484" s="96">
        <v>4</v>
      </c>
      <c r="R484" s="114">
        <v>2</v>
      </c>
      <c r="S484" s="115">
        <v>24</v>
      </c>
      <c r="T484" s="96">
        <v>56</v>
      </c>
      <c r="U484" s="96">
        <v>8</v>
      </c>
      <c r="V484" s="96">
        <v>9</v>
      </c>
      <c r="W484" s="114">
        <v>7</v>
      </c>
      <c r="X484" s="115">
        <v>20</v>
      </c>
      <c r="Y484" s="96">
        <v>23</v>
      </c>
      <c r="Z484" s="96">
        <v>34</v>
      </c>
      <c r="AA484" s="96">
        <v>12</v>
      </c>
      <c r="AB484" s="96">
        <v>7</v>
      </c>
      <c r="AC484" s="114" t="s">
        <v>0</v>
      </c>
      <c r="AD484" s="115" t="s">
        <v>0</v>
      </c>
      <c r="AE484" s="96" t="s">
        <v>0</v>
      </c>
      <c r="AF484" s="96" t="s">
        <v>0</v>
      </c>
      <c r="AG484" s="96" t="s">
        <v>0</v>
      </c>
      <c r="AH484" s="96" t="s">
        <v>0</v>
      </c>
      <c r="AI484" s="96">
        <v>7</v>
      </c>
      <c r="AJ484" s="75"/>
      <c r="AK484" s="75"/>
      <c r="AL484" s="75"/>
      <c r="AM484" s="75"/>
      <c r="AN484" s="75"/>
    </row>
    <row r="485" spans="1:40" x14ac:dyDescent="0.2">
      <c r="A485" s="81" t="str">
        <f t="shared" si="143"/>
        <v>111AE642643</v>
      </c>
      <c r="B485" s="81" t="str">
        <f t="shared" si="144"/>
        <v>SW</v>
      </c>
      <c r="C485" s="81" t="str">
        <f t="shared" si="145"/>
        <v>PPG</v>
      </c>
      <c r="D485" s="70">
        <v>42643</v>
      </c>
      <c r="E485" s="95" t="s">
        <v>175</v>
      </c>
      <c r="F485" s="95" t="str">
        <f t="shared" ca="1" si="146"/>
        <v>Bath and North East Somerset &amp; Wiltshire</v>
      </c>
      <c r="G485" s="96" t="s">
        <v>0</v>
      </c>
      <c r="H485" s="114">
        <v>360</v>
      </c>
      <c r="I485" s="134">
        <v>193</v>
      </c>
      <c r="J485" s="96">
        <v>94</v>
      </c>
      <c r="K485" s="96">
        <v>17</v>
      </c>
      <c r="L485" s="96" t="s">
        <v>0</v>
      </c>
      <c r="M485" s="96" t="s">
        <v>0</v>
      </c>
      <c r="N485" s="114">
        <v>2</v>
      </c>
      <c r="O485" s="115">
        <v>247</v>
      </c>
      <c r="P485" s="96">
        <v>23</v>
      </c>
      <c r="Q485" s="96">
        <v>10</v>
      </c>
      <c r="R485" s="114">
        <v>0</v>
      </c>
      <c r="S485" s="115">
        <v>37</v>
      </c>
      <c r="T485" s="96">
        <v>139</v>
      </c>
      <c r="U485" s="96">
        <v>83</v>
      </c>
      <c r="V485" s="96">
        <v>14</v>
      </c>
      <c r="W485" s="114">
        <v>0</v>
      </c>
      <c r="X485" s="115">
        <v>17</v>
      </c>
      <c r="Y485" s="96">
        <v>74</v>
      </c>
      <c r="Z485" s="96">
        <v>123</v>
      </c>
      <c r="AA485" s="96">
        <v>66</v>
      </c>
      <c r="AB485" s="96">
        <v>0</v>
      </c>
      <c r="AC485" s="114" t="s">
        <v>0</v>
      </c>
      <c r="AD485" s="115" t="s">
        <v>0</v>
      </c>
      <c r="AE485" s="96" t="s">
        <v>0</v>
      </c>
      <c r="AF485" s="96" t="s">
        <v>0</v>
      </c>
      <c r="AG485" s="96" t="s">
        <v>0</v>
      </c>
      <c r="AH485" s="96" t="s">
        <v>0</v>
      </c>
      <c r="AI485" s="96">
        <v>54</v>
      </c>
      <c r="AJ485" s="75"/>
      <c r="AK485" s="75"/>
      <c r="AL485" s="75"/>
      <c r="AM485" s="75"/>
      <c r="AN485" s="75"/>
    </row>
    <row r="486" spans="1:40" x14ac:dyDescent="0.2">
      <c r="A486" s="81" t="str">
        <f t="shared" si="143"/>
        <v>111AE742643</v>
      </c>
      <c r="B486" s="81" t="str">
        <f t="shared" si="144"/>
        <v>SW</v>
      </c>
      <c r="C486" s="81" t="str">
        <f t="shared" si="145"/>
        <v>PPG</v>
      </c>
      <c r="D486" s="70">
        <v>42643</v>
      </c>
      <c r="E486" s="95" t="s">
        <v>177</v>
      </c>
      <c r="F486" s="95" t="str">
        <f t="shared" ca="1" si="146"/>
        <v>Bristol, North Somerset &amp; South Gloucestershire</v>
      </c>
      <c r="G486" s="96" t="s">
        <v>0</v>
      </c>
      <c r="H486" s="114">
        <v>698</v>
      </c>
      <c r="I486" s="134">
        <v>404</v>
      </c>
      <c r="J486" s="96">
        <v>152</v>
      </c>
      <c r="K486" s="96">
        <v>42</v>
      </c>
      <c r="L486" s="96" t="s">
        <v>0</v>
      </c>
      <c r="M486" s="96" t="s">
        <v>0</v>
      </c>
      <c r="N486" s="114">
        <v>4</v>
      </c>
      <c r="O486" s="115">
        <v>488</v>
      </c>
      <c r="P486" s="96">
        <v>30</v>
      </c>
      <c r="Q486" s="96">
        <v>25</v>
      </c>
      <c r="R486" s="114">
        <v>0</v>
      </c>
      <c r="S486" s="115">
        <v>80</v>
      </c>
      <c r="T486" s="96">
        <v>294</v>
      </c>
      <c r="U486" s="96">
        <v>139</v>
      </c>
      <c r="V486" s="96">
        <v>17</v>
      </c>
      <c r="W486" s="114">
        <v>0</v>
      </c>
      <c r="X486" s="115">
        <v>31</v>
      </c>
      <c r="Y486" s="96">
        <v>135</v>
      </c>
      <c r="Z486" s="96">
        <v>205</v>
      </c>
      <c r="AA486" s="96">
        <v>170</v>
      </c>
      <c r="AB486" s="96">
        <v>0</v>
      </c>
      <c r="AC486" s="114" t="s">
        <v>0</v>
      </c>
      <c r="AD486" s="115" t="s">
        <v>0</v>
      </c>
      <c r="AE486" s="96" t="s">
        <v>0</v>
      </c>
      <c r="AF486" s="96" t="s">
        <v>0</v>
      </c>
      <c r="AG486" s="96" t="s">
        <v>0</v>
      </c>
      <c r="AH486" s="96" t="s">
        <v>0</v>
      </c>
      <c r="AI486" s="96">
        <v>96</v>
      </c>
      <c r="AJ486" s="75"/>
      <c r="AK486" s="75"/>
      <c r="AL486" s="75"/>
      <c r="AM486" s="75"/>
      <c r="AN486" s="75"/>
    </row>
    <row r="487" spans="1:40" x14ac:dyDescent="0.2">
      <c r="A487" s="81" t="str">
        <f t="shared" si="143"/>
        <v>111AE842643</v>
      </c>
      <c r="B487" s="81" t="str">
        <f t="shared" si="144"/>
        <v>SW</v>
      </c>
      <c r="C487" s="81" t="str">
        <f t="shared" si="145"/>
        <v>PPG</v>
      </c>
      <c r="D487" s="70">
        <v>42643</v>
      </c>
      <c r="E487" s="95" t="s">
        <v>179</v>
      </c>
      <c r="F487" s="95" t="str">
        <f t="shared" ca="1" si="146"/>
        <v>Gloucestershire &amp; Swindon</v>
      </c>
      <c r="G487" s="96" t="s">
        <v>0</v>
      </c>
      <c r="H487" s="114">
        <v>459</v>
      </c>
      <c r="I487" s="134">
        <v>252</v>
      </c>
      <c r="J487" s="96">
        <v>104</v>
      </c>
      <c r="K487" s="96">
        <v>30</v>
      </c>
      <c r="L487" s="96" t="s">
        <v>0</v>
      </c>
      <c r="M487" s="96" t="s">
        <v>0</v>
      </c>
      <c r="N487" s="114">
        <v>3</v>
      </c>
      <c r="O487" s="115">
        <v>303</v>
      </c>
      <c r="P487" s="96">
        <v>21</v>
      </c>
      <c r="Q487" s="96">
        <v>27</v>
      </c>
      <c r="R487" s="114">
        <v>0</v>
      </c>
      <c r="S487" s="115">
        <v>47</v>
      </c>
      <c r="T487" s="96">
        <v>166</v>
      </c>
      <c r="U487" s="96">
        <v>108</v>
      </c>
      <c r="V487" s="96">
        <v>20</v>
      </c>
      <c r="W487" s="114">
        <v>0</v>
      </c>
      <c r="X487" s="115">
        <v>27</v>
      </c>
      <c r="Y487" s="96">
        <v>107</v>
      </c>
      <c r="Z487" s="96">
        <v>119</v>
      </c>
      <c r="AA487" s="96">
        <v>97</v>
      </c>
      <c r="AB487" s="96">
        <v>0</v>
      </c>
      <c r="AC487" s="114" t="s">
        <v>0</v>
      </c>
      <c r="AD487" s="115" t="s">
        <v>0</v>
      </c>
      <c r="AE487" s="96" t="s">
        <v>0</v>
      </c>
      <c r="AF487" s="96" t="s">
        <v>0</v>
      </c>
      <c r="AG487" s="96" t="s">
        <v>0</v>
      </c>
      <c r="AH487" s="96" t="s">
        <v>0</v>
      </c>
      <c r="AI487" s="96">
        <v>70</v>
      </c>
      <c r="AJ487" s="75"/>
      <c r="AK487" s="75"/>
      <c r="AL487" s="75"/>
      <c r="AM487" s="75"/>
      <c r="AN487" s="75"/>
    </row>
    <row r="488" spans="1:40" x14ac:dyDescent="0.2">
      <c r="A488" s="81" t="str">
        <f t="shared" si="143"/>
        <v>111AE942643</v>
      </c>
      <c r="B488" s="81" t="str">
        <f t="shared" si="144"/>
        <v>SW</v>
      </c>
      <c r="C488" s="81" t="str">
        <f t="shared" si="145"/>
        <v>Vocare</v>
      </c>
      <c r="D488" s="70">
        <v>42643</v>
      </c>
      <c r="E488" s="95" t="s">
        <v>187</v>
      </c>
      <c r="F488" s="95" t="str">
        <f t="shared" ca="1" si="146"/>
        <v>Somerset</v>
      </c>
      <c r="G488" s="96" t="s">
        <v>0</v>
      </c>
      <c r="H488" s="114">
        <v>30</v>
      </c>
      <c r="I488" s="134">
        <v>17</v>
      </c>
      <c r="J488" s="96">
        <v>8</v>
      </c>
      <c r="K488" s="96">
        <v>2</v>
      </c>
      <c r="L488" s="96" t="s">
        <v>0</v>
      </c>
      <c r="M488" s="96" t="s">
        <v>0</v>
      </c>
      <c r="N488" s="114">
        <v>1</v>
      </c>
      <c r="O488" s="115">
        <v>25</v>
      </c>
      <c r="P488" s="96">
        <v>4</v>
      </c>
      <c r="Q488" s="96">
        <v>1</v>
      </c>
      <c r="R488" s="114">
        <v>0</v>
      </c>
      <c r="S488" s="115">
        <v>18</v>
      </c>
      <c r="T488" s="96">
        <v>5</v>
      </c>
      <c r="U488" s="96">
        <v>5</v>
      </c>
      <c r="V488" s="96">
        <v>1</v>
      </c>
      <c r="W488" s="114">
        <v>1</v>
      </c>
      <c r="X488" s="115">
        <v>2</v>
      </c>
      <c r="Y488" s="96">
        <v>18</v>
      </c>
      <c r="Z488" s="96">
        <v>4</v>
      </c>
      <c r="AA488" s="96">
        <v>3</v>
      </c>
      <c r="AB488" s="96">
        <v>3</v>
      </c>
      <c r="AC488" s="114" t="s">
        <v>0</v>
      </c>
      <c r="AD488" s="115" t="s">
        <v>0</v>
      </c>
      <c r="AE488" s="96" t="s">
        <v>0</v>
      </c>
      <c r="AF488" s="96" t="s">
        <v>0</v>
      </c>
      <c r="AG488" s="96" t="s">
        <v>0</v>
      </c>
      <c r="AH488" s="96" t="s">
        <v>0</v>
      </c>
      <c r="AI488" s="96">
        <v>2</v>
      </c>
      <c r="AJ488" s="75"/>
      <c r="AK488" s="75"/>
      <c r="AL488" s="75"/>
      <c r="AM488" s="75"/>
      <c r="AN488" s="75"/>
    </row>
    <row r="489" spans="1:40" x14ac:dyDescent="0.2">
      <c r="A489" s="81" t="str">
        <f t="shared" si="143"/>
        <v>111AF142643</v>
      </c>
      <c r="B489" s="81" t="str">
        <f t="shared" si="144"/>
        <v>SW</v>
      </c>
      <c r="C489" s="81" t="str">
        <f t="shared" si="145"/>
        <v>Kernow Health</v>
      </c>
      <c r="D489" s="70">
        <v>42643</v>
      </c>
      <c r="E489" s="95" t="s">
        <v>192</v>
      </c>
      <c r="F489" s="95" t="str">
        <f t="shared" ca="1" si="146"/>
        <v>Cornwall</v>
      </c>
      <c r="G489" s="96" t="s">
        <v>0</v>
      </c>
      <c r="H489" s="114">
        <v>122</v>
      </c>
      <c r="I489" s="134">
        <v>85</v>
      </c>
      <c r="J489" s="96">
        <v>29</v>
      </c>
      <c r="K489" s="96">
        <v>4</v>
      </c>
      <c r="L489" s="96" t="s">
        <v>0</v>
      </c>
      <c r="M489" s="96" t="s">
        <v>0</v>
      </c>
      <c r="N489" s="114">
        <v>1</v>
      </c>
      <c r="O489" s="115">
        <v>108</v>
      </c>
      <c r="P489" s="96">
        <v>8</v>
      </c>
      <c r="Q489" s="96">
        <v>0</v>
      </c>
      <c r="R489" s="114">
        <v>4</v>
      </c>
      <c r="S489" s="115">
        <v>20</v>
      </c>
      <c r="T489" s="96">
        <v>59</v>
      </c>
      <c r="U489" s="96">
        <v>25</v>
      </c>
      <c r="V489" s="96">
        <v>11</v>
      </c>
      <c r="W489" s="114">
        <v>7</v>
      </c>
      <c r="X489" s="115">
        <v>42</v>
      </c>
      <c r="Y489" s="96">
        <v>25</v>
      </c>
      <c r="Z489" s="96">
        <v>33</v>
      </c>
      <c r="AA489" s="96">
        <v>13</v>
      </c>
      <c r="AB489" s="96">
        <v>6</v>
      </c>
      <c r="AC489" s="114" t="s">
        <v>0</v>
      </c>
      <c r="AD489" s="115" t="s">
        <v>0</v>
      </c>
      <c r="AE489" s="96" t="s">
        <v>0</v>
      </c>
      <c r="AF489" s="96" t="s">
        <v>0</v>
      </c>
      <c r="AG489" s="96" t="s">
        <v>0</v>
      </c>
      <c r="AH489" s="96" t="s">
        <v>0</v>
      </c>
      <c r="AI489" s="96">
        <v>3</v>
      </c>
      <c r="AJ489" s="75"/>
      <c r="AK489" s="75"/>
      <c r="AL489" s="75"/>
      <c r="AM489" s="75"/>
      <c r="AN489" s="75"/>
    </row>
    <row r="490" spans="1:40" x14ac:dyDescent="0.2">
      <c r="A490" s="81" t="str">
        <f t="shared" si="143"/>
        <v>111AF242643</v>
      </c>
      <c r="B490" s="81" t="str">
        <f t="shared" si="144"/>
        <v>SW</v>
      </c>
      <c r="C490" s="81" t="str">
        <f t="shared" si="145"/>
        <v>Devon Doctors</v>
      </c>
      <c r="D490" s="70">
        <v>42643</v>
      </c>
      <c r="E490" s="95" t="s">
        <v>194</v>
      </c>
      <c r="F490" s="95" t="str">
        <f t="shared" ca="1" si="146"/>
        <v>Devon</v>
      </c>
      <c r="G490" s="96" t="s">
        <v>0</v>
      </c>
      <c r="H490" s="114">
        <v>189</v>
      </c>
      <c r="I490" s="134">
        <v>150</v>
      </c>
      <c r="J490" s="96">
        <v>31</v>
      </c>
      <c r="K490" s="96">
        <v>1</v>
      </c>
      <c r="L490" s="96" t="s">
        <v>0</v>
      </c>
      <c r="M490" s="96" t="s">
        <v>0</v>
      </c>
      <c r="N490" s="114">
        <v>0</v>
      </c>
      <c r="O490" s="115">
        <v>172</v>
      </c>
      <c r="P490" s="96">
        <v>4</v>
      </c>
      <c r="Q490" s="96">
        <v>5</v>
      </c>
      <c r="R490" s="114">
        <v>4</v>
      </c>
      <c r="S490" s="115">
        <v>50</v>
      </c>
      <c r="T490" s="96">
        <v>98</v>
      </c>
      <c r="U490" s="96">
        <v>26</v>
      </c>
      <c r="V490" s="96">
        <v>10</v>
      </c>
      <c r="W490" s="114">
        <v>5</v>
      </c>
      <c r="X490" s="115">
        <v>46</v>
      </c>
      <c r="Y490" s="96">
        <v>47</v>
      </c>
      <c r="Z490" s="96">
        <v>63</v>
      </c>
      <c r="AA490" s="96">
        <v>15</v>
      </c>
      <c r="AB490" s="96">
        <v>8</v>
      </c>
      <c r="AC490" s="114" t="s">
        <v>0</v>
      </c>
      <c r="AD490" s="115" t="s">
        <v>0</v>
      </c>
      <c r="AE490" s="96" t="s">
        <v>0</v>
      </c>
      <c r="AF490" s="96" t="s">
        <v>0</v>
      </c>
      <c r="AG490" s="96" t="s">
        <v>0</v>
      </c>
      <c r="AH490" s="96" t="s">
        <v>0</v>
      </c>
      <c r="AI490" s="96">
        <v>7</v>
      </c>
      <c r="AJ490" s="75"/>
      <c r="AK490" s="75"/>
      <c r="AL490" s="75"/>
      <c r="AM490" s="75"/>
      <c r="AN490" s="75"/>
    </row>
    <row r="491" spans="1:40" x14ac:dyDescent="0.2">
      <c r="A491" s="81" t="str">
        <f t="shared" si="143"/>
        <v>111AF342643</v>
      </c>
      <c r="B491" s="81" t="str">
        <f t="shared" si="144"/>
        <v>E</v>
      </c>
      <c r="C491" s="81" t="str">
        <f t="shared" si="145"/>
        <v>SCAS</v>
      </c>
      <c r="D491" s="70">
        <v>42643</v>
      </c>
      <c r="E491" s="95" t="s">
        <v>331</v>
      </c>
      <c r="F491" s="95" t="str">
        <f t="shared" ca="1" si="146"/>
        <v>Bedfordshire</v>
      </c>
      <c r="G491" s="96" t="s">
        <v>0</v>
      </c>
      <c r="H491" s="114">
        <v>81</v>
      </c>
      <c r="I491" s="134">
        <v>62</v>
      </c>
      <c r="J491" s="96">
        <v>11</v>
      </c>
      <c r="K491" s="96">
        <v>6</v>
      </c>
      <c r="L491" s="96" t="s">
        <v>0</v>
      </c>
      <c r="M491" s="96" t="s">
        <v>0</v>
      </c>
      <c r="N491" s="114">
        <v>0</v>
      </c>
      <c r="O491" s="115">
        <v>68</v>
      </c>
      <c r="P491" s="96">
        <v>8</v>
      </c>
      <c r="Q491" s="96">
        <v>1</v>
      </c>
      <c r="R491" s="114">
        <v>4</v>
      </c>
      <c r="S491" s="115">
        <v>27</v>
      </c>
      <c r="T491" s="96">
        <v>39</v>
      </c>
      <c r="U491" s="96">
        <v>7</v>
      </c>
      <c r="V491" s="96">
        <v>3</v>
      </c>
      <c r="W491" s="114">
        <v>5</v>
      </c>
      <c r="X491" s="115">
        <v>18</v>
      </c>
      <c r="Y491" s="96">
        <v>23</v>
      </c>
      <c r="Z491" s="96">
        <v>38</v>
      </c>
      <c r="AA491" s="96">
        <v>3</v>
      </c>
      <c r="AB491" s="96">
        <v>3</v>
      </c>
      <c r="AC491" s="114" t="s">
        <v>0</v>
      </c>
      <c r="AD491" s="115" t="s">
        <v>0</v>
      </c>
      <c r="AE491" s="96" t="s">
        <v>0</v>
      </c>
      <c r="AF491" s="96" t="s">
        <v>0</v>
      </c>
      <c r="AG491" s="96" t="s">
        <v>0</v>
      </c>
      <c r="AH491" s="96" t="s">
        <v>0</v>
      </c>
      <c r="AI491" s="96">
        <v>2</v>
      </c>
      <c r="AJ491" s="75"/>
      <c r="AK491" s="75"/>
      <c r="AL491" s="75"/>
      <c r="AM491" s="75"/>
      <c r="AN491" s="75"/>
    </row>
    <row r="492" spans="1:40" x14ac:dyDescent="0.2">
      <c r="A492" s="81" t="str">
        <f t="shared" si="143"/>
        <v>111AF442643</v>
      </c>
      <c r="B492" s="81" t="str">
        <f t="shared" si="144"/>
        <v>M</v>
      </c>
      <c r="C492" s="81" t="str">
        <f t="shared" si="145"/>
        <v>Vocare</v>
      </c>
      <c r="D492" s="70">
        <v>42643</v>
      </c>
      <c r="E492" s="95" t="s">
        <v>200</v>
      </c>
      <c r="F492" s="95" t="str">
        <f t="shared" ca="1" si="146"/>
        <v>Staffordshire</v>
      </c>
      <c r="G492" s="96" t="s">
        <v>0</v>
      </c>
      <c r="H492" s="114">
        <v>210</v>
      </c>
      <c r="I492" s="134">
        <v>171</v>
      </c>
      <c r="J492" s="96">
        <v>30</v>
      </c>
      <c r="K492" s="96">
        <v>2</v>
      </c>
      <c r="L492" s="96" t="s">
        <v>0</v>
      </c>
      <c r="M492" s="96" t="s">
        <v>0</v>
      </c>
      <c r="N492" s="114">
        <v>3</v>
      </c>
      <c r="O492" s="115">
        <v>197</v>
      </c>
      <c r="P492" s="96">
        <v>8</v>
      </c>
      <c r="Q492" s="96">
        <v>4</v>
      </c>
      <c r="R492" s="114">
        <v>1</v>
      </c>
      <c r="S492" s="115">
        <v>108</v>
      </c>
      <c r="T492" s="96">
        <v>59</v>
      </c>
      <c r="U492" s="96">
        <v>33</v>
      </c>
      <c r="V492" s="96">
        <v>9</v>
      </c>
      <c r="W492" s="114">
        <v>1</v>
      </c>
      <c r="X492" s="115">
        <v>17</v>
      </c>
      <c r="Y492" s="96">
        <v>81</v>
      </c>
      <c r="Z492" s="96">
        <v>58</v>
      </c>
      <c r="AA492" s="96">
        <v>9</v>
      </c>
      <c r="AB492" s="96">
        <v>12</v>
      </c>
      <c r="AC492" s="114" t="s">
        <v>0</v>
      </c>
      <c r="AD492" s="115" t="s">
        <v>0</v>
      </c>
      <c r="AE492" s="96" t="s">
        <v>0</v>
      </c>
      <c r="AF492" s="96" t="s">
        <v>0</v>
      </c>
      <c r="AG492" s="96" t="s">
        <v>0</v>
      </c>
      <c r="AH492" s="96" t="s">
        <v>0</v>
      </c>
      <c r="AI492" s="96">
        <v>4</v>
      </c>
      <c r="AJ492" s="75"/>
      <c r="AK492" s="75"/>
      <c r="AL492" s="75"/>
      <c r="AM492" s="75"/>
      <c r="AN492" s="75"/>
    </row>
    <row r="493" spans="1:40" x14ac:dyDescent="0.2">
      <c r="A493" s="81" t="str">
        <f t="shared" si="143"/>
        <v>111AF842643</v>
      </c>
      <c r="B493" s="81" t="str">
        <f t="shared" si="144"/>
        <v>NW</v>
      </c>
      <c r="C493" s="81" t="str">
        <f t="shared" si="145"/>
        <v>NWAS</v>
      </c>
      <c r="D493" s="70">
        <v>42643</v>
      </c>
      <c r="E493" s="95" t="s">
        <v>218</v>
      </c>
      <c r="F493" s="95" t="str">
        <f t="shared" ca="1" si="146"/>
        <v>North West including Blackpool</v>
      </c>
      <c r="G493" s="96" t="s">
        <v>0</v>
      </c>
      <c r="H493" s="114">
        <v>1039</v>
      </c>
      <c r="I493" s="134">
        <v>772</v>
      </c>
      <c r="J493" s="96">
        <v>141</v>
      </c>
      <c r="K493" s="96">
        <v>45</v>
      </c>
      <c r="L493" s="96" t="s">
        <v>0</v>
      </c>
      <c r="M493" s="96" t="s">
        <v>0</v>
      </c>
      <c r="N493" s="114">
        <v>19</v>
      </c>
      <c r="O493" s="115">
        <v>893</v>
      </c>
      <c r="P493" s="96">
        <v>55</v>
      </c>
      <c r="Q493" s="96">
        <v>44</v>
      </c>
      <c r="R493" s="114">
        <v>47</v>
      </c>
      <c r="S493" s="115">
        <v>294</v>
      </c>
      <c r="T493" s="96">
        <v>549</v>
      </c>
      <c r="U493" s="96">
        <v>111</v>
      </c>
      <c r="V493" s="96">
        <v>45</v>
      </c>
      <c r="W493" s="114">
        <v>40</v>
      </c>
      <c r="X493" s="115">
        <v>158</v>
      </c>
      <c r="Y493" s="96">
        <v>311</v>
      </c>
      <c r="Z493" s="96">
        <v>179</v>
      </c>
      <c r="AA493" s="96">
        <v>184</v>
      </c>
      <c r="AB493" s="96">
        <v>18</v>
      </c>
      <c r="AC493" s="114" t="s">
        <v>0</v>
      </c>
      <c r="AD493" s="115" t="s">
        <v>0</v>
      </c>
      <c r="AE493" s="96" t="s">
        <v>0</v>
      </c>
      <c r="AF493" s="96" t="s">
        <v>0</v>
      </c>
      <c r="AG493" s="96" t="s">
        <v>0</v>
      </c>
      <c r="AH493" s="96" t="s">
        <v>0</v>
      </c>
      <c r="AI493" s="96">
        <v>62</v>
      </c>
      <c r="AJ493" s="75"/>
      <c r="AK493" s="75"/>
      <c r="AL493" s="75"/>
      <c r="AM493" s="75"/>
      <c r="AN493" s="75"/>
    </row>
    <row r="494" spans="1:40" x14ac:dyDescent="0.2">
      <c r="A494" s="82" t="str">
        <f t="shared" si="143"/>
        <v>111AA142825</v>
      </c>
      <c r="B494" s="82" t="str">
        <f t="shared" si="144"/>
        <v>NE</v>
      </c>
      <c r="C494" s="82" t="str">
        <f t="shared" si="145"/>
        <v>NEAS</v>
      </c>
      <c r="D494" s="90">
        <v>42825</v>
      </c>
      <c r="E494" s="97" t="s">
        <v>10</v>
      </c>
      <c r="F494" s="97" t="str">
        <f t="shared" ca="1" si="146"/>
        <v>North East</v>
      </c>
      <c r="G494" s="98">
        <v>6000</v>
      </c>
      <c r="H494" s="116">
        <v>584</v>
      </c>
      <c r="I494" s="98">
        <v>357</v>
      </c>
      <c r="J494" s="98">
        <v>148</v>
      </c>
      <c r="K494" s="98">
        <v>26</v>
      </c>
      <c r="L494" s="98">
        <v>25</v>
      </c>
      <c r="M494" s="98">
        <v>25</v>
      </c>
      <c r="N494" s="116">
        <v>3</v>
      </c>
      <c r="O494" s="117">
        <v>476</v>
      </c>
      <c r="P494" s="98">
        <v>45</v>
      </c>
      <c r="Q494" s="98">
        <v>22</v>
      </c>
      <c r="R494" s="116">
        <v>41</v>
      </c>
      <c r="S494" s="117">
        <v>269</v>
      </c>
      <c r="T494" s="98">
        <v>143</v>
      </c>
      <c r="U494" s="98">
        <v>98</v>
      </c>
      <c r="V494" s="98">
        <v>31</v>
      </c>
      <c r="W494" s="116">
        <v>43</v>
      </c>
      <c r="X494" s="117">
        <v>86</v>
      </c>
      <c r="Y494" s="98">
        <v>158</v>
      </c>
      <c r="Z494" s="98">
        <v>251</v>
      </c>
      <c r="AA494" s="98">
        <v>16</v>
      </c>
      <c r="AB494" s="98">
        <v>21</v>
      </c>
      <c r="AC494" s="116">
        <v>52</v>
      </c>
      <c r="AD494" s="117">
        <v>381</v>
      </c>
      <c r="AE494" s="98">
        <v>132</v>
      </c>
      <c r="AF494" s="98">
        <v>31</v>
      </c>
      <c r="AG494" s="98">
        <v>26</v>
      </c>
      <c r="AH494" s="98">
        <v>14</v>
      </c>
      <c r="AI494" s="98">
        <v>0</v>
      </c>
      <c r="AJ494" s="75"/>
      <c r="AK494" s="75"/>
      <c r="AL494" s="75"/>
      <c r="AM494" s="75"/>
      <c r="AN494" s="75"/>
    </row>
    <row r="495" spans="1:40" x14ac:dyDescent="0.2">
      <c r="A495" s="81" t="str">
        <f t="shared" si="143"/>
        <v>111AA242825</v>
      </c>
      <c r="B495" s="81" t="str">
        <f t="shared" si="144"/>
        <v>M</v>
      </c>
      <c r="C495" s="81" t="str">
        <f t="shared" si="145"/>
        <v>DHU</v>
      </c>
      <c r="D495" s="70">
        <v>42825</v>
      </c>
      <c r="E495" s="95" t="s">
        <v>25</v>
      </c>
      <c r="F495" s="95" t="str">
        <f t="shared" ca="1" si="146"/>
        <v>Lincolnshire</v>
      </c>
      <c r="G495" s="96">
        <v>653</v>
      </c>
      <c r="H495" s="114">
        <v>182</v>
      </c>
      <c r="I495" s="134">
        <v>124</v>
      </c>
      <c r="J495" s="96">
        <v>28</v>
      </c>
      <c r="K495" s="96">
        <v>14</v>
      </c>
      <c r="L495" s="96">
        <v>10</v>
      </c>
      <c r="M495" s="96">
        <v>0</v>
      </c>
      <c r="N495" s="114">
        <v>6</v>
      </c>
      <c r="O495" s="115">
        <v>148</v>
      </c>
      <c r="P495" s="96">
        <v>23</v>
      </c>
      <c r="Q495" s="96">
        <v>4</v>
      </c>
      <c r="R495" s="114">
        <v>7</v>
      </c>
      <c r="S495" s="115">
        <v>41</v>
      </c>
      <c r="T495" s="96">
        <v>106</v>
      </c>
      <c r="U495" s="96">
        <v>24</v>
      </c>
      <c r="V495" s="96">
        <v>9</v>
      </c>
      <c r="W495" s="114">
        <v>2</v>
      </c>
      <c r="X495" s="115">
        <v>39</v>
      </c>
      <c r="Y495" s="96">
        <v>35</v>
      </c>
      <c r="Z495" s="96">
        <v>66</v>
      </c>
      <c r="AA495" s="96">
        <v>17</v>
      </c>
      <c r="AB495" s="96">
        <v>10</v>
      </c>
      <c r="AC495" s="114">
        <v>15</v>
      </c>
      <c r="AD495" s="115">
        <v>113</v>
      </c>
      <c r="AE495" s="96">
        <v>47</v>
      </c>
      <c r="AF495" s="96">
        <v>12</v>
      </c>
      <c r="AG495" s="96">
        <v>8</v>
      </c>
      <c r="AH495" s="96">
        <v>2</v>
      </c>
      <c r="AI495" s="96">
        <v>0</v>
      </c>
      <c r="AJ495" s="75"/>
      <c r="AK495" s="75"/>
      <c r="AL495" s="75"/>
      <c r="AM495" s="75"/>
      <c r="AN495" s="75"/>
    </row>
    <row r="496" spans="1:40" x14ac:dyDescent="0.2">
      <c r="A496" s="81" t="str">
        <f t="shared" si="143"/>
        <v>111AA342825</v>
      </c>
      <c r="B496" s="81" t="str">
        <f t="shared" si="144"/>
        <v>E</v>
      </c>
      <c r="C496" s="81" t="str">
        <f t="shared" si="145"/>
        <v>SCAS</v>
      </c>
      <c r="D496" s="70">
        <v>42825</v>
      </c>
      <c r="E496" s="95" t="s">
        <v>312</v>
      </c>
      <c r="F496" s="95" t="str">
        <f t="shared" ca="1" si="146"/>
        <v>Luton</v>
      </c>
      <c r="G496" s="96">
        <v>1000</v>
      </c>
      <c r="H496" s="114">
        <v>52</v>
      </c>
      <c r="I496" s="134">
        <v>38</v>
      </c>
      <c r="J496" s="96">
        <v>10</v>
      </c>
      <c r="K496" s="96">
        <v>1</v>
      </c>
      <c r="L496" s="96">
        <v>1</v>
      </c>
      <c r="M496" s="96">
        <v>0</v>
      </c>
      <c r="N496" s="114">
        <v>2</v>
      </c>
      <c r="O496" s="115">
        <v>42</v>
      </c>
      <c r="P496" s="96">
        <v>8</v>
      </c>
      <c r="Q496" s="96">
        <v>1</v>
      </c>
      <c r="R496" s="114">
        <v>1</v>
      </c>
      <c r="S496" s="115">
        <v>15</v>
      </c>
      <c r="T496" s="96">
        <v>25</v>
      </c>
      <c r="U496" s="96">
        <v>7</v>
      </c>
      <c r="V496" s="96">
        <v>3</v>
      </c>
      <c r="W496" s="114">
        <v>2</v>
      </c>
      <c r="X496" s="115">
        <v>8</v>
      </c>
      <c r="Y496" s="96">
        <v>16</v>
      </c>
      <c r="Z496" s="96">
        <v>28</v>
      </c>
      <c r="AA496" s="96">
        <v>1</v>
      </c>
      <c r="AB496" s="96">
        <v>1</v>
      </c>
      <c r="AC496" s="114">
        <v>2</v>
      </c>
      <c r="AD496" s="115">
        <v>33</v>
      </c>
      <c r="AE496" s="96">
        <v>13</v>
      </c>
      <c r="AF496" s="96">
        <v>5</v>
      </c>
      <c r="AG496" s="96">
        <v>1</v>
      </c>
      <c r="AH496" s="96">
        <v>0</v>
      </c>
      <c r="AI496" s="96" t="s">
        <v>0</v>
      </c>
      <c r="AJ496" s="75"/>
      <c r="AK496" s="75"/>
      <c r="AL496" s="75"/>
      <c r="AM496" s="75"/>
      <c r="AN496" s="75"/>
    </row>
    <row r="497" spans="1:40" x14ac:dyDescent="0.2">
      <c r="A497" s="81" t="str">
        <f t="shared" si="143"/>
        <v>111AA442825</v>
      </c>
      <c r="B497" s="81" t="str">
        <f t="shared" si="144"/>
        <v>M</v>
      </c>
      <c r="C497" s="81" t="str">
        <f t="shared" si="145"/>
        <v>DHU</v>
      </c>
      <c r="D497" s="70">
        <v>42825</v>
      </c>
      <c r="E497" s="95" t="s">
        <v>28</v>
      </c>
      <c r="F497" s="95" t="str">
        <f t="shared" ca="1" si="146"/>
        <v>Nottinghamshire</v>
      </c>
      <c r="G497" s="96">
        <v>654</v>
      </c>
      <c r="H497" s="114">
        <v>161</v>
      </c>
      <c r="I497" s="134">
        <v>99</v>
      </c>
      <c r="J497" s="96">
        <v>31</v>
      </c>
      <c r="K497" s="96">
        <v>12</v>
      </c>
      <c r="L497" s="96">
        <v>16</v>
      </c>
      <c r="M497" s="96">
        <v>0</v>
      </c>
      <c r="N497" s="114">
        <v>3</v>
      </c>
      <c r="O497" s="115">
        <v>130</v>
      </c>
      <c r="P497" s="96">
        <v>21</v>
      </c>
      <c r="Q497" s="96">
        <v>6</v>
      </c>
      <c r="R497" s="114">
        <v>4</v>
      </c>
      <c r="S497" s="115">
        <v>35</v>
      </c>
      <c r="T497" s="96">
        <v>85</v>
      </c>
      <c r="U497" s="96">
        <v>29</v>
      </c>
      <c r="V497" s="96">
        <v>4</v>
      </c>
      <c r="W497" s="114">
        <v>8</v>
      </c>
      <c r="X497" s="115">
        <v>36</v>
      </c>
      <c r="Y497" s="96">
        <v>35</v>
      </c>
      <c r="Z497" s="96">
        <v>48</v>
      </c>
      <c r="AA497" s="96">
        <v>10</v>
      </c>
      <c r="AB497" s="96">
        <v>22</v>
      </c>
      <c r="AC497" s="114">
        <v>10</v>
      </c>
      <c r="AD497" s="115">
        <v>102</v>
      </c>
      <c r="AE497" s="96">
        <v>36</v>
      </c>
      <c r="AF497" s="96">
        <v>12</v>
      </c>
      <c r="AG497" s="96">
        <v>10</v>
      </c>
      <c r="AH497" s="96">
        <v>1</v>
      </c>
      <c r="AI497" s="96">
        <v>0</v>
      </c>
      <c r="AJ497" s="75"/>
      <c r="AK497" s="75"/>
      <c r="AL497" s="75"/>
      <c r="AM497" s="75"/>
      <c r="AN497" s="75"/>
    </row>
    <row r="498" spans="1:40" x14ac:dyDescent="0.2">
      <c r="A498" s="81" t="str">
        <f t="shared" si="143"/>
        <v>111AA542825</v>
      </c>
      <c r="B498" s="81" t="str">
        <f t="shared" si="144"/>
        <v>M</v>
      </c>
      <c r="C498" s="81" t="str">
        <f t="shared" si="145"/>
        <v>DHU</v>
      </c>
      <c r="D498" s="70">
        <v>42825</v>
      </c>
      <c r="E498" s="95" t="s">
        <v>30</v>
      </c>
      <c r="F498" s="95" t="str">
        <f t="shared" ca="1" si="146"/>
        <v>Derbyshire</v>
      </c>
      <c r="G498" s="96">
        <v>579</v>
      </c>
      <c r="H498" s="114">
        <v>146</v>
      </c>
      <c r="I498" s="134">
        <v>95</v>
      </c>
      <c r="J498" s="96">
        <v>25</v>
      </c>
      <c r="K498" s="96">
        <v>8</v>
      </c>
      <c r="L498" s="96">
        <v>13</v>
      </c>
      <c r="M498" s="96">
        <v>0</v>
      </c>
      <c r="N498" s="114">
        <v>5</v>
      </c>
      <c r="O498" s="115">
        <v>115</v>
      </c>
      <c r="P498" s="96">
        <v>25</v>
      </c>
      <c r="Q498" s="96">
        <v>2</v>
      </c>
      <c r="R498" s="114">
        <v>4</v>
      </c>
      <c r="S498" s="115">
        <v>39</v>
      </c>
      <c r="T498" s="96">
        <v>64</v>
      </c>
      <c r="U498" s="96">
        <v>19</v>
      </c>
      <c r="V498" s="96">
        <v>18</v>
      </c>
      <c r="W498" s="114">
        <v>6</v>
      </c>
      <c r="X498" s="115">
        <v>40</v>
      </c>
      <c r="Y498" s="96">
        <v>29</v>
      </c>
      <c r="Z498" s="96">
        <v>38</v>
      </c>
      <c r="AA498" s="96">
        <v>14</v>
      </c>
      <c r="AB498" s="96">
        <v>18</v>
      </c>
      <c r="AC498" s="114">
        <v>7</v>
      </c>
      <c r="AD498" s="115">
        <v>96</v>
      </c>
      <c r="AE498" s="96">
        <v>31</v>
      </c>
      <c r="AF498" s="96">
        <v>13</v>
      </c>
      <c r="AG498" s="96">
        <v>3</v>
      </c>
      <c r="AH498" s="96">
        <v>3</v>
      </c>
      <c r="AI498" s="96">
        <v>0</v>
      </c>
      <c r="AJ498" s="75"/>
      <c r="AK498" s="75"/>
      <c r="AL498" s="75"/>
      <c r="AM498" s="75"/>
      <c r="AN498" s="75"/>
    </row>
    <row r="499" spans="1:40" x14ac:dyDescent="0.2">
      <c r="A499" s="81" t="str">
        <f t="shared" ref="A499:A562" si="147">CONCATENATE(E499,D499)</f>
        <v>111AA642825</v>
      </c>
      <c r="B499" s="81" t="str">
        <f t="shared" ref="B499:B562" si="148">INDEX($AL$13:$AN$86,MATCH($E499,Area_Code,0),2)</f>
        <v>SE</v>
      </c>
      <c r="C499" s="81" t="str">
        <f t="shared" ref="C499:C562" si="149">VLOOKUP($E499,$AL$13:$AN$86,3,0)</f>
        <v>IOW</v>
      </c>
      <c r="D499" s="70">
        <v>42825</v>
      </c>
      <c r="E499" s="95" t="s">
        <v>32</v>
      </c>
      <c r="F499" s="95" t="str">
        <f t="shared" ref="F499:F562" ca="1" si="150">OFFSET($AK$12,MATCH($E499,Area_Code,0),0)</f>
        <v>Isle of Wight</v>
      </c>
      <c r="G499" s="96">
        <v>600</v>
      </c>
      <c r="H499" s="114">
        <v>98</v>
      </c>
      <c r="I499" s="134">
        <v>73</v>
      </c>
      <c r="J499" s="96">
        <v>10</v>
      </c>
      <c r="K499" s="96">
        <v>3</v>
      </c>
      <c r="L499" s="96">
        <v>3</v>
      </c>
      <c r="M499" s="96">
        <v>0</v>
      </c>
      <c r="N499" s="114">
        <v>9</v>
      </c>
      <c r="O499" s="115">
        <v>80</v>
      </c>
      <c r="P499" s="96">
        <v>5</v>
      </c>
      <c r="Q499" s="96">
        <v>3</v>
      </c>
      <c r="R499" s="114">
        <v>10</v>
      </c>
      <c r="S499" s="115">
        <v>23</v>
      </c>
      <c r="T499" s="96">
        <v>46</v>
      </c>
      <c r="U499" s="96">
        <v>10</v>
      </c>
      <c r="V499" s="96">
        <v>4</v>
      </c>
      <c r="W499" s="114">
        <v>15</v>
      </c>
      <c r="X499" s="115">
        <v>21</v>
      </c>
      <c r="Y499" s="96">
        <v>21</v>
      </c>
      <c r="Z499" s="96">
        <v>20</v>
      </c>
      <c r="AA499" s="96">
        <v>24</v>
      </c>
      <c r="AB499" s="96">
        <v>1</v>
      </c>
      <c r="AC499" s="114">
        <v>11</v>
      </c>
      <c r="AD499" s="115">
        <v>72</v>
      </c>
      <c r="AE499" s="96">
        <v>11</v>
      </c>
      <c r="AF499" s="96">
        <v>7</v>
      </c>
      <c r="AG499" s="96">
        <v>1</v>
      </c>
      <c r="AH499" s="96">
        <v>7</v>
      </c>
      <c r="AI499" s="96" t="s">
        <v>0</v>
      </c>
      <c r="AJ499" s="75"/>
      <c r="AK499" s="75"/>
      <c r="AL499" s="75"/>
      <c r="AM499" s="75"/>
      <c r="AN499" s="75"/>
    </row>
    <row r="500" spans="1:40" x14ac:dyDescent="0.2">
      <c r="A500" s="81" t="str">
        <f t="shared" si="147"/>
        <v>111AA742825</v>
      </c>
      <c r="B500" s="81" t="str">
        <f t="shared" si="148"/>
        <v>L</v>
      </c>
      <c r="C500" s="81" t="str">
        <f t="shared" si="149"/>
        <v>LCW</v>
      </c>
      <c r="D500" s="70">
        <v>42825</v>
      </c>
      <c r="E500" s="95" t="s">
        <v>35</v>
      </c>
      <c r="F500" s="95" t="str">
        <f t="shared" ca="1" si="150"/>
        <v>Inner North West London</v>
      </c>
      <c r="G500" s="96">
        <v>98</v>
      </c>
      <c r="H500" s="114">
        <v>98</v>
      </c>
      <c r="I500" s="134">
        <v>63</v>
      </c>
      <c r="J500" s="96">
        <v>22</v>
      </c>
      <c r="K500" s="96">
        <v>6</v>
      </c>
      <c r="L500" s="96">
        <v>3</v>
      </c>
      <c r="M500" s="96">
        <v>2</v>
      </c>
      <c r="N500" s="114">
        <v>2</v>
      </c>
      <c r="O500" s="115">
        <v>89</v>
      </c>
      <c r="P500" s="96">
        <v>5</v>
      </c>
      <c r="Q500" s="96">
        <v>3</v>
      </c>
      <c r="R500" s="114">
        <v>1</v>
      </c>
      <c r="S500" s="115">
        <v>29</v>
      </c>
      <c r="T500" s="96">
        <v>50</v>
      </c>
      <c r="U500" s="96">
        <v>12</v>
      </c>
      <c r="V500" s="96">
        <v>5</v>
      </c>
      <c r="W500" s="114">
        <v>2</v>
      </c>
      <c r="X500" s="115">
        <v>15</v>
      </c>
      <c r="Y500" s="96">
        <v>28</v>
      </c>
      <c r="Z500" s="96">
        <v>44</v>
      </c>
      <c r="AA500" s="96">
        <v>2</v>
      </c>
      <c r="AB500" s="96">
        <v>4</v>
      </c>
      <c r="AC500" s="114">
        <v>5</v>
      </c>
      <c r="AD500" s="115">
        <v>63</v>
      </c>
      <c r="AE500" s="96">
        <v>25</v>
      </c>
      <c r="AF500" s="96">
        <v>7</v>
      </c>
      <c r="AG500" s="96">
        <v>1</v>
      </c>
      <c r="AH500" s="96">
        <v>2</v>
      </c>
      <c r="AI500" s="96" t="s">
        <v>0</v>
      </c>
      <c r="AJ500" s="75"/>
      <c r="AK500" s="75"/>
      <c r="AL500" s="75"/>
      <c r="AM500" s="75"/>
      <c r="AN500" s="75"/>
    </row>
    <row r="501" spans="1:40" x14ac:dyDescent="0.2">
      <c r="A501" s="81" t="str">
        <f t="shared" si="147"/>
        <v>111AA942825</v>
      </c>
      <c r="B501" s="81" t="str">
        <f t="shared" si="148"/>
        <v>L</v>
      </c>
      <c r="C501" s="81" t="str">
        <f t="shared" si="149"/>
        <v>PPG</v>
      </c>
      <c r="D501" s="70">
        <v>42825</v>
      </c>
      <c r="E501" s="95" t="s">
        <v>38</v>
      </c>
      <c r="F501" s="95" t="str">
        <f t="shared" ca="1" si="150"/>
        <v>Hillingdon</v>
      </c>
      <c r="G501" s="96">
        <v>0</v>
      </c>
      <c r="H501" s="114">
        <v>154</v>
      </c>
      <c r="I501" s="134">
        <v>101</v>
      </c>
      <c r="J501" s="96">
        <v>32</v>
      </c>
      <c r="K501" s="96">
        <v>6</v>
      </c>
      <c r="L501" s="96">
        <v>5</v>
      </c>
      <c r="M501" s="96">
        <v>9</v>
      </c>
      <c r="N501" s="114">
        <v>1</v>
      </c>
      <c r="O501" s="115">
        <v>107</v>
      </c>
      <c r="P501" s="96">
        <v>7</v>
      </c>
      <c r="Q501" s="96">
        <v>2</v>
      </c>
      <c r="R501" s="114">
        <v>38</v>
      </c>
      <c r="S501" s="115">
        <v>15</v>
      </c>
      <c r="T501" s="96">
        <v>57</v>
      </c>
      <c r="U501" s="96">
        <v>36</v>
      </c>
      <c r="V501" s="96">
        <v>3</v>
      </c>
      <c r="W501" s="114">
        <v>43</v>
      </c>
      <c r="X501" s="115">
        <v>17</v>
      </c>
      <c r="Y501" s="96">
        <v>36</v>
      </c>
      <c r="Z501" s="96">
        <v>34</v>
      </c>
      <c r="AA501" s="96">
        <v>27</v>
      </c>
      <c r="AB501" s="96">
        <v>0</v>
      </c>
      <c r="AC501" s="114">
        <v>40</v>
      </c>
      <c r="AD501" s="115">
        <v>81</v>
      </c>
      <c r="AE501" s="96">
        <v>24</v>
      </c>
      <c r="AF501" s="96">
        <v>3</v>
      </c>
      <c r="AG501" s="96">
        <v>4</v>
      </c>
      <c r="AH501" s="96">
        <v>42</v>
      </c>
      <c r="AI501" s="96" t="s">
        <v>0</v>
      </c>
      <c r="AJ501" s="75"/>
      <c r="AK501" s="75"/>
      <c r="AL501" s="75"/>
      <c r="AM501" s="75"/>
      <c r="AN501" s="75"/>
    </row>
    <row r="502" spans="1:40" x14ac:dyDescent="0.2">
      <c r="A502" s="81" t="str">
        <f t="shared" si="147"/>
        <v>111AB242825</v>
      </c>
      <c r="B502" s="81" t="str">
        <f t="shared" si="148"/>
        <v>E</v>
      </c>
      <c r="C502" s="81" t="str">
        <f t="shared" si="149"/>
        <v>HUC</v>
      </c>
      <c r="D502" s="70">
        <v>42825</v>
      </c>
      <c r="E502" s="95" t="s">
        <v>43</v>
      </c>
      <c r="F502" s="95" t="str">
        <f t="shared" ca="1" si="150"/>
        <v>Hertfordshire</v>
      </c>
      <c r="G502" s="96">
        <v>3377</v>
      </c>
      <c r="H502" s="114">
        <v>1011</v>
      </c>
      <c r="I502" s="134">
        <v>726</v>
      </c>
      <c r="J502" s="96">
        <v>194</v>
      </c>
      <c r="K502" s="96">
        <v>43</v>
      </c>
      <c r="L502" s="96">
        <v>45</v>
      </c>
      <c r="M502" s="96">
        <v>0</v>
      </c>
      <c r="N502" s="114">
        <v>3</v>
      </c>
      <c r="O502" s="115">
        <v>879</v>
      </c>
      <c r="P502" s="96">
        <v>101</v>
      </c>
      <c r="Q502" s="96">
        <v>15</v>
      </c>
      <c r="R502" s="114">
        <v>16</v>
      </c>
      <c r="S502" s="115">
        <v>261</v>
      </c>
      <c r="T502" s="96">
        <v>563</v>
      </c>
      <c r="U502" s="96">
        <v>120</v>
      </c>
      <c r="V502" s="96">
        <v>38</v>
      </c>
      <c r="W502" s="114">
        <v>29</v>
      </c>
      <c r="X502" s="115">
        <v>185</v>
      </c>
      <c r="Y502" s="96">
        <v>260</v>
      </c>
      <c r="Z502" s="96">
        <v>377</v>
      </c>
      <c r="AA502" s="96">
        <v>40</v>
      </c>
      <c r="AB502" s="96">
        <v>61</v>
      </c>
      <c r="AC502" s="114">
        <v>0</v>
      </c>
      <c r="AD502" s="115">
        <v>0</v>
      </c>
      <c r="AE502" s="96">
        <v>0</v>
      </c>
      <c r="AF502" s="96">
        <v>0</v>
      </c>
      <c r="AG502" s="96">
        <v>0</v>
      </c>
      <c r="AH502" s="96">
        <v>0</v>
      </c>
      <c r="AI502" s="96" t="s">
        <v>0</v>
      </c>
      <c r="AJ502" s="75"/>
      <c r="AK502" s="75"/>
      <c r="AL502" s="75"/>
      <c r="AM502" s="75"/>
      <c r="AN502" s="75"/>
    </row>
    <row r="503" spans="1:40" x14ac:dyDescent="0.2">
      <c r="A503" s="81" t="str">
        <f t="shared" si="147"/>
        <v>111AB342825</v>
      </c>
      <c r="B503" s="81" t="str">
        <f t="shared" si="148"/>
        <v>E</v>
      </c>
      <c r="C503" s="81" t="str">
        <f t="shared" si="149"/>
        <v>IC24</v>
      </c>
      <c r="D503" s="70">
        <v>42825</v>
      </c>
      <c r="E503" s="95" t="s">
        <v>318</v>
      </c>
      <c r="F503" s="95" t="str">
        <f t="shared" ca="1" si="150"/>
        <v>Great Yarmouth and Waveney</v>
      </c>
      <c r="G503" s="96">
        <v>242</v>
      </c>
      <c r="H503" s="114">
        <v>242</v>
      </c>
      <c r="I503" s="134">
        <v>177</v>
      </c>
      <c r="J503" s="96">
        <v>34</v>
      </c>
      <c r="K503" s="96">
        <v>7</v>
      </c>
      <c r="L503" s="96">
        <v>19</v>
      </c>
      <c r="M503" s="96">
        <v>0</v>
      </c>
      <c r="N503" s="114">
        <v>5</v>
      </c>
      <c r="O503" s="115">
        <v>206</v>
      </c>
      <c r="P503" s="96">
        <v>13</v>
      </c>
      <c r="Q503" s="96">
        <v>7</v>
      </c>
      <c r="R503" s="114">
        <v>16</v>
      </c>
      <c r="S503" s="115">
        <v>110</v>
      </c>
      <c r="T503" s="96">
        <v>66</v>
      </c>
      <c r="U503" s="96">
        <v>33</v>
      </c>
      <c r="V503" s="96">
        <v>20</v>
      </c>
      <c r="W503" s="114">
        <v>13</v>
      </c>
      <c r="X503" s="115">
        <v>50</v>
      </c>
      <c r="Y503" s="96">
        <v>56</v>
      </c>
      <c r="Z503" s="96">
        <v>101</v>
      </c>
      <c r="AA503" s="96">
        <v>7</v>
      </c>
      <c r="AB503" s="96">
        <v>28</v>
      </c>
      <c r="AC503" s="114">
        <v>0</v>
      </c>
      <c r="AD503" s="115">
        <v>0</v>
      </c>
      <c r="AE503" s="96">
        <v>211</v>
      </c>
      <c r="AF503" s="96">
        <v>16</v>
      </c>
      <c r="AG503" s="96">
        <v>15</v>
      </c>
      <c r="AH503" s="96">
        <v>0</v>
      </c>
      <c r="AI503" s="96" t="s">
        <v>0</v>
      </c>
      <c r="AJ503" s="75"/>
      <c r="AK503" s="75"/>
      <c r="AL503" s="75"/>
      <c r="AM503" s="75"/>
      <c r="AN503" s="75"/>
    </row>
    <row r="504" spans="1:40" x14ac:dyDescent="0.2">
      <c r="A504" s="81" t="str">
        <f t="shared" si="147"/>
        <v>111AB442825</v>
      </c>
      <c r="B504" s="81" t="str">
        <f t="shared" si="148"/>
        <v>SE</v>
      </c>
      <c r="C504" s="81" t="str">
        <f t="shared" si="149"/>
        <v>SCAS</v>
      </c>
      <c r="D504" s="70">
        <v>42825</v>
      </c>
      <c r="E504" s="95" t="s">
        <v>52</v>
      </c>
      <c r="F504" s="95" t="str">
        <f t="shared" ca="1" si="150"/>
        <v>Oxfordshire</v>
      </c>
      <c r="G504" s="96">
        <v>1000</v>
      </c>
      <c r="H504" s="114">
        <v>169</v>
      </c>
      <c r="I504" s="134">
        <v>125</v>
      </c>
      <c r="J504" s="96">
        <v>23</v>
      </c>
      <c r="K504" s="96">
        <v>6</v>
      </c>
      <c r="L504" s="96">
        <v>5</v>
      </c>
      <c r="M504" s="96">
        <v>8</v>
      </c>
      <c r="N504" s="114">
        <v>2</v>
      </c>
      <c r="O504" s="115">
        <v>140</v>
      </c>
      <c r="P504" s="96">
        <v>13</v>
      </c>
      <c r="Q504" s="96">
        <v>7</v>
      </c>
      <c r="R504" s="114">
        <v>9</v>
      </c>
      <c r="S504" s="115">
        <v>41</v>
      </c>
      <c r="T504" s="96">
        <v>83</v>
      </c>
      <c r="U504" s="96">
        <v>27</v>
      </c>
      <c r="V504" s="96">
        <v>8</v>
      </c>
      <c r="W504" s="114">
        <v>10</v>
      </c>
      <c r="X504" s="115">
        <v>43</v>
      </c>
      <c r="Y504" s="96">
        <v>48</v>
      </c>
      <c r="Z504" s="96">
        <v>75</v>
      </c>
      <c r="AA504" s="96">
        <v>6</v>
      </c>
      <c r="AB504" s="96">
        <v>9</v>
      </c>
      <c r="AC504" s="114">
        <v>2</v>
      </c>
      <c r="AD504" s="115">
        <v>107</v>
      </c>
      <c r="AE504" s="96">
        <v>42</v>
      </c>
      <c r="AF504" s="96">
        <v>8</v>
      </c>
      <c r="AG504" s="96">
        <v>6</v>
      </c>
      <c r="AH504" s="96">
        <v>6</v>
      </c>
      <c r="AI504" s="96" t="s">
        <v>0</v>
      </c>
      <c r="AJ504" s="75"/>
      <c r="AK504" s="75"/>
      <c r="AL504" s="75"/>
      <c r="AM504" s="75"/>
      <c r="AN504" s="75"/>
    </row>
    <row r="505" spans="1:40" x14ac:dyDescent="0.2">
      <c r="A505" s="81" t="str">
        <f t="shared" si="147"/>
        <v>111AB942825</v>
      </c>
      <c r="B505" s="81" t="str">
        <f t="shared" si="148"/>
        <v>E</v>
      </c>
      <c r="C505" s="81" t="str">
        <f t="shared" si="149"/>
        <v>IC24</v>
      </c>
      <c r="D505" s="70">
        <v>42825</v>
      </c>
      <c r="E505" s="95" t="s">
        <v>321</v>
      </c>
      <c r="F505" s="95" t="str">
        <f t="shared" ca="1" si="150"/>
        <v>Norfolk</v>
      </c>
      <c r="G505" s="96">
        <v>290</v>
      </c>
      <c r="H505" s="114">
        <v>290</v>
      </c>
      <c r="I505" s="134">
        <v>222</v>
      </c>
      <c r="J505" s="96">
        <v>47</v>
      </c>
      <c r="K505" s="96">
        <v>11</v>
      </c>
      <c r="L505" s="96">
        <v>9</v>
      </c>
      <c r="M505" s="96">
        <v>0</v>
      </c>
      <c r="N505" s="114">
        <v>1</v>
      </c>
      <c r="O505" s="115">
        <v>255</v>
      </c>
      <c r="P505" s="96">
        <v>16</v>
      </c>
      <c r="Q505" s="96">
        <v>5</v>
      </c>
      <c r="R505" s="114">
        <v>14</v>
      </c>
      <c r="S505" s="115">
        <v>156</v>
      </c>
      <c r="T505" s="96">
        <v>73</v>
      </c>
      <c r="U505" s="96">
        <v>38</v>
      </c>
      <c r="V505" s="96">
        <v>17</v>
      </c>
      <c r="W505" s="114">
        <v>6</v>
      </c>
      <c r="X505" s="115">
        <v>48</v>
      </c>
      <c r="Y505" s="96">
        <v>54</v>
      </c>
      <c r="Z505" s="96">
        <v>134</v>
      </c>
      <c r="AA505" s="96">
        <v>15</v>
      </c>
      <c r="AB505" s="96">
        <v>39</v>
      </c>
      <c r="AC505" s="114">
        <v>0</v>
      </c>
      <c r="AD505" s="115">
        <v>0</v>
      </c>
      <c r="AE505" s="96">
        <v>271</v>
      </c>
      <c r="AF505" s="96">
        <v>12</v>
      </c>
      <c r="AG505" s="96">
        <v>7</v>
      </c>
      <c r="AH505" s="96">
        <v>0</v>
      </c>
      <c r="AI505" s="96" t="s">
        <v>0</v>
      </c>
      <c r="AJ505" s="75"/>
      <c r="AK505" s="75"/>
      <c r="AL505" s="75"/>
      <c r="AM505" s="75"/>
      <c r="AN505" s="75"/>
    </row>
    <row r="506" spans="1:40" x14ac:dyDescent="0.2">
      <c r="A506" s="81" t="str">
        <f t="shared" si="147"/>
        <v>111AC242825</v>
      </c>
      <c r="B506" s="81" t="str">
        <f t="shared" si="148"/>
        <v>E</v>
      </c>
      <c r="C506" s="81" t="str">
        <f t="shared" si="149"/>
        <v>PPG</v>
      </c>
      <c r="D506" s="70">
        <v>42825</v>
      </c>
      <c r="E506" s="95" t="s">
        <v>58</v>
      </c>
      <c r="F506" s="95" t="str">
        <f t="shared" ca="1" si="150"/>
        <v>Suffolk</v>
      </c>
      <c r="G506" s="96">
        <v>0</v>
      </c>
      <c r="H506" s="114">
        <v>352</v>
      </c>
      <c r="I506" s="134">
        <v>221</v>
      </c>
      <c r="J506" s="96">
        <v>67</v>
      </c>
      <c r="K506" s="96">
        <v>16</v>
      </c>
      <c r="L506" s="96">
        <v>31</v>
      </c>
      <c r="M506" s="96">
        <v>12</v>
      </c>
      <c r="N506" s="114">
        <v>5</v>
      </c>
      <c r="O506" s="115">
        <v>257</v>
      </c>
      <c r="P506" s="96">
        <v>14</v>
      </c>
      <c r="Q506" s="96">
        <v>10</v>
      </c>
      <c r="R506" s="114">
        <v>71</v>
      </c>
      <c r="S506" s="115">
        <v>42</v>
      </c>
      <c r="T506" s="96">
        <v>152</v>
      </c>
      <c r="U506" s="96">
        <v>61</v>
      </c>
      <c r="V506" s="96">
        <v>15</v>
      </c>
      <c r="W506" s="114">
        <v>82</v>
      </c>
      <c r="X506" s="115">
        <v>19</v>
      </c>
      <c r="Y506" s="96">
        <v>103</v>
      </c>
      <c r="Z506" s="96">
        <v>61</v>
      </c>
      <c r="AA506" s="96">
        <v>97</v>
      </c>
      <c r="AB506" s="96">
        <v>0</v>
      </c>
      <c r="AC506" s="114">
        <v>72</v>
      </c>
      <c r="AD506" s="115">
        <v>187</v>
      </c>
      <c r="AE506" s="96">
        <v>38</v>
      </c>
      <c r="AF506" s="96">
        <v>12</v>
      </c>
      <c r="AG506" s="96">
        <v>16</v>
      </c>
      <c r="AH506" s="96">
        <v>99</v>
      </c>
      <c r="AI506" s="96" t="s">
        <v>0</v>
      </c>
      <c r="AJ506" s="75"/>
      <c r="AK506" s="75"/>
      <c r="AL506" s="75"/>
      <c r="AM506" s="75"/>
      <c r="AN506" s="75"/>
    </row>
    <row r="507" spans="1:40" x14ac:dyDescent="0.2">
      <c r="A507" s="81" t="str">
        <f t="shared" si="147"/>
        <v>111AC342825</v>
      </c>
      <c r="B507" s="81" t="str">
        <f t="shared" si="148"/>
        <v>E</v>
      </c>
      <c r="C507" s="81" t="str">
        <f t="shared" si="149"/>
        <v>IC24</v>
      </c>
      <c r="D507" s="70">
        <v>42825</v>
      </c>
      <c r="E507" s="95" t="s">
        <v>66</v>
      </c>
      <c r="F507" s="95" t="str">
        <f t="shared" ca="1" si="150"/>
        <v>North Essex</v>
      </c>
      <c r="G507" s="96">
        <v>253</v>
      </c>
      <c r="H507" s="114">
        <v>253</v>
      </c>
      <c r="I507" s="134">
        <v>197</v>
      </c>
      <c r="J507" s="96">
        <v>31</v>
      </c>
      <c r="K507" s="96">
        <v>7</v>
      </c>
      <c r="L507" s="96">
        <v>13</v>
      </c>
      <c r="M507" s="96">
        <v>0</v>
      </c>
      <c r="N507" s="114">
        <v>5</v>
      </c>
      <c r="O507" s="115">
        <v>216</v>
      </c>
      <c r="P507" s="96">
        <v>12</v>
      </c>
      <c r="Q507" s="96">
        <v>10</v>
      </c>
      <c r="R507" s="114">
        <v>15</v>
      </c>
      <c r="S507" s="115">
        <v>124</v>
      </c>
      <c r="T507" s="96">
        <v>67</v>
      </c>
      <c r="U507" s="96">
        <v>36</v>
      </c>
      <c r="V507" s="96">
        <v>17</v>
      </c>
      <c r="W507" s="114">
        <v>9</v>
      </c>
      <c r="X507" s="115">
        <v>33</v>
      </c>
      <c r="Y507" s="96">
        <v>65</v>
      </c>
      <c r="Z507" s="96">
        <v>118</v>
      </c>
      <c r="AA507" s="96">
        <v>12</v>
      </c>
      <c r="AB507" s="96">
        <v>25</v>
      </c>
      <c r="AC507" s="114">
        <v>0</v>
      </c>
      <c r="AD507" s="115">
        <v>0</v>
      </c>
      <c r="AE507" s="96">
        <v>226</v>
      </c>
      <c r="AF507" s="96">
        <v>11</v>
      </c>
      <c r="AG507" s="96">
        <v>16</v>
      </c>
      <c r="AH507" s="96">
        <v>0</v>
      </c>
      <c r="AI507" s="96" t="s">
        <v>0</v>
      </c>
      <c r="AJ507" s="75"/>
      <c r="AK507" s="75"/>
      <c r="AL507" s="75"/>
      <c r="AM507" s="75"/>
      <c r="AN507" s="75"/>
    </row>
    <row r="508" spans="1:40" x14ac:dyDescent="0.2">
      <c r="A508" s="81" t="str">
        <f t="shared" si="147"/>
        <v>111AC442825</v>
      </c>
      <c r="B508" s="81" t="str">
        <f t="shared" si="148"/>
        <v>E</v>
      </c>
      <c r="C508" s="81" t="str">
        <f t="shared" si="149"/>
        <v>IC24</v>
      </c>
      <c r="D508" s="70">
        <v>42825</v>
      </c>
      <c r="E508" s="95" t="s">
        <v>78</v>
      </c>
      <c r="F508" s="95" t="str">
        <f t="shared" ca="1" si="150"/>
        <v>South Essex</v>
      </c>
      <c r="G508" s="96">
        <v>256</v>
      </c>
      <c r="H508" s="114">
        <v>256</v>
      </c>
      <c r="I508" s="134">
        <v>190</v>
      </c>
      <c r="J508" s="96">
        <v>37</v>
      </c>
      <c r="K508" s="96">
        <v>11</v>
      </c>
      <c r="L508" s="96">
        <v>15</v>
      </c>
      <c r="M508" s="96">
        <v>0</v>
      </c>
      <c r="N508" s="114">
        <v>3</v>
      </c>
      <c r="O508" s="115">
        <v>220</v>
      </c>
      <c r="P508" s="96">
        <v>14</v>
      </c>
      <c r="Q508" s="96">
        <v>7</v>
      </c>
      <c r="R508" s="114">
        <v>15</v>
      </c>
      <c r="S508" s="115">
        <v>137</v>
      </c>
      <c r="T508" s="96">
        <v>57</v>
      </c>
      <c r="U508" s="96">
        <v>29</v>
      </c>
      <c r="V508" s="96">
        <v>20</v>
      </c>
      <c r="W508" s="114">
        <v>13</v>
      </c>
      <c r="X508" s="115">
        <v>48</v>
      </c>
      <c r="Y508" s="96">
        <v>84</v>
      </c>
      <c r="Z508" s="96">
        <v>93</v>
      </c>
      <c r="AA508" s="96">
        <v>8</v>
      </c>
      <c r="AB508" s="96">
        <v>23</v>
      </c>
      <c r="AC508" s="114">
        <v>0</v>
      </c>
      <c r="AD508" s="115">
        <v>0</v>
      </c>
      <c r="AE508" s="96">
        <v>233</v>
      </c>
      <c r="AF508" s="96">
        <v>10</v>
      </c>
      <c r="AG508" s="96">
        <v>13</v>
      </c>
      <c r="AH508" s="96">
        <v>0</v>
      </c>
      <c r="AI508" s="96" t="s">
        <v>0</v>
      </c>
      <c r="AJ508" s="75"/>
      <c r="AK508" s="75"/>
      <c r="AL508" s="75"/>
      <c r="AM508" s="75"/>
      <c r="AN508" s="75"/>
    </row>
    <row r="509" spans="1:40" x14ac:dyDescent="0.2">
      <c r="A509" s="81" t="str">
        <f t="shared" si="147"/>
        <v>111AC542825</v>
      </c>
      <c r="B509" s="81" t="str">
        <f t="shared" si="148"/>
        <v>E</v>
      </c>
      <c r="C509" s="81" t="str">
        <f t="shared" si="149"/>
        <v>HUC</v>
      </c>
      <c r="D509" s="70">
        <v>42825</v>
      </c>
      <c r="E509" s="95" t="s">
        <v>92</v>
      </c>
      <c r="F509" s="95" t="str">
        <f t="shared" ca="1" si="150"/>
        <v>Cambridgeshire and Peterborough</v>
      </c>
      <c r="G509" s="96">
        <v>2550</v>
      </c>
      <c r="H509" s="114">
        <v>730</v>
      </c>
      <c r="I509" s="134">
        <v>488</v>
      </c>
      <c r="J509" s="96">
        <v>148</v>
      </c>
      <c r="K509" s="96">
        <v>31</v>
      </c>
      <c r="L509" s="96">
        <v>52</v>
      </c>
      <c r="M509" s="96">
        <v>0</v>
      </c>
      <c r="N509" s="114">
        <v>11</v>
      </c>
      <c r="O509" s="115">
        <v>630</v>
      </c>
      <c r="P509" s="96">
        <v>67</v>
      </c>
      <c r="Q509" s="96">
        <v>15</v>
      </c>
      <c r="R509" s="114">
        <v>18</v>
      </c>
      <c r="S509" s="115">
        <v>167</v>
      </c>
      <c r="T509" s="96">
        <v>389</v>
      </c>
      <c r="U509" s="96">
        <v>113</v>
      </c>
      <c r="V509" s="96">
        <v>40</v>
      </c>
      <c r="W509" s="114">
        <v>21</v>
      </c>
      <c r="X509" s="115">
        <v>135</v>
      </c>
      <c r="Y509" s="96">
        <v>197</v>
      </c>
      <c r="Z509" s="96">
        <v>242</v>
      </c>
      <c r="AA509" s="96">
        <v>34</v>
      </c>
      <c r="AB509" s="96">
        <v>50</v>
      </c>
      <c r="AC509" s="114">
        <v>0</v>
      </c>
      <c r="AD509" s="115">
        <v>0</v>
      </c>
      <c r="AE509" s="96">
        <v>0</v>
      </c>
      <c r="AF509" s="96">
        <v>0</v>
      </c>
      <c r="AG509" s="96">
        <v>0</v>
      </c>
      <c r="AH509" s="96">
        <v>0</v>
      </c>
      <c r="AI509" s="96" t="s">
        <v>0</v>
      </c>
      <c r="AJ509" s="75"/>
      <c r="AK509" s="75"/>
      <c r="AL509" s="75"/>
      <c r="AM509" s="75"/>
      <c r="AN509" s="75"/>
    </row>
    <row r="510" spans="1:40" x14ac:dyDescent="0.2">
      <c r="A510" s="81" t="str">
        <f t="shared" si="147"/>
        <v>111AC642825</v>
      </c>
      <c r="B510" s="81" t="str">
        <f t="shared" si="148"/>
        <v>M</v>
      </c>
      <c r="C510" s="81" t="str">
        <f t="shared" si="149"/>
        <v>DHU</v>
      </c>
      <c r="D510" s="70">
        <v>42825</v>
      </c>
      <c r="E510" s="95" t="s">
        <v>94</v>
      </c>
      <c r="F510" s="95" t="str">
        <f t="shared" ca="1" si="150"/>
        <v>Northamptonshire</v>
      </c>
      <c r="G510" s="96">
        <v>629</v>
      </c>
      <c r="H510" s="114">
        <v>156</v>
      </c>
      <c r="I510" s="134">
        <v>85</v>
      </c>
      <c r="J510" s="96">
        <v>46</v>
      </c>
      <c r="K510" s="96">
        <v>9</v>
      </c>
      <c r="L510" s="96">
        <v>8</v>
      </c>
      <c r="M510" s="96">
        <v>0</v>
      </c>
      <c r="N510" s="114">
        <v>8</v>
      </c>
      <c r="O510" s="115">
        <v>129</v>
      </c>
      <c r="P510" s="96">
        <v>22</v>
      </c>
      <c r="Q510" s="96">
        <v>1</v>
      </c>
      <c r="R510" s="114">
        <v>4</v>
      </c>
      <c r="S510" s="115">
        <v>31</v>
      </c>
      <c r="T510" s="96">
        <v>83</v>
      </c>
      <c r="U510" s="96">
        <v>26</v>
      </c>
      <c r="V510" s="96">
        <v>7</v>
      </c>
      <c r="W510" s="114">
        <v>9</v>
      </c>
      <c r="X510" s="115">
        <v>35</v>
      </c>
      <c r="Y510" s="96">
        <v>31</v>
      </c>
      <c r="Z510" s="96">
        <v>59</v>
      </c>
      <c r="AA510" s="96">
        <v>6</v>
      </c>
      <c r="AB510" s="96">
        <v>14</v>
      </c>
      <c r="AC510" s="114">
        <v>11</v>
      </c>
      <c r="AD510" s="115">
        <v>87</v>
      </c>
      <c r="AE510" s="96">
        <v>55</v>
      </c>
      <c r="AF510" s="96">
        <v>7</v>
      </c>
      <c r="AG510" s="96">
        <v>6</v>
      </c>
      <c r="AH510" s="96">
        <v>1</v>
      </c>
      <c r="AI510" s="96">
        <v>0</v>
      </c>
      <c r="AJ510" s="75"/>
      <c r="AK510" s="75"/>
      <c r="AL510" s="75"/>
      <c r="AM510" s="75"/>
      <c r="AN510" s="75"/>
    </row>
    <row r="511" spans="1:40" x14ac:dyDescent="0.2">
      <c r="A511" s="81" t="str">
        <f t="shared" si="147"/>
        <v>111AC742825</v>
      </c>
      <c r="B511" s="81" t="str">
        <f t="shared" si="148"/>
        <v>E</v>
      </c>
      <c r="C511" s="81" t="str">
        <f t="shared" si="149"/>
        <v>DHU</v>
      </c>
      <c r="D511" s="70">
        <v>42825</v>
      </c>
      <c r="E511" s="95" t="s">
        <v>96</v>
      </c>
      <c r="F511" s="95" t="str">
        <f t="shared" ca="1" si="150"/>
        <v>Milton Keynes</v>
      </c>
      <c r="G511" s="96">
        <v>0</v>
      </c>
      <c r="H511" s="114">
        <v>84</v>
      </c>
      <c r="I511" s="134">
        <v>56</v>
      </c>
      <c r="J511" s="96">
        <v>11</v>
      </c>
      <c r="K511" s="96">
        <v>4</v>
      </c>
      <c r="L511" s="96">
        <v>5</v>
      </c>
      <c r="M511" s="96">
        <v>8</v>
      </c>
      <c r="N511" s="114">
        <v>0</v>
      </c>
      <c r="O511" s="115">
        <v>54</v>
      </c>
      <c r="P511" s="96">
        <v>4</v>
      </c>
      <c r="Q511" s="96">
        <v>6</v>
      </c>
      <c r="R511" s="114">
        <v>20</v>
      </c>
      <c r="S511" s="115">
        <v>9</v>
      </c>
      <c r="T511" s="96">
        <v>35</v>
      </c>
      <c r="U511" s="96">
        <v>12</v>
      </c>
      <c r="V511" s="96">
        <v>7</v>
      </c>
      <c r="W511" s="114">
        <v>21</v>
      </c>
      <c r="X511" s="115">
        <v>8</v>
      </c>
      <c r="Y511" s="96">
        <v>20</v>
      </c>
      <c r="Z511" s="96">
        <v>12</v>
      </c>
      <c r="AA511" s="96">
        <v>24</v>
      </c>
      <c r="AB511" s="96">
        <v>0</v>
      </c>
      <c r="AC511" s="114">
        <v>20</v>
      </c>
      <c r="AD511" s="115">
        <v>39</v>
      </c>
      <c r="AE511" s="96">
        <v>12</v>
      </c>
      <c r="AF511" s="96">
        <v>3</v>
      </c>
      <c r="AG511" s="96">
        <v>5</v>
      </c>
      <c r="AH511" s="96">
        <v>25</v>
      </c>
      <c r="AI511" s="96" t="s">
        <v>0</v>
      </c>
      <c r="AJ511" s="75"/>
      <c r="AK511" s="75"/>
      <c r="AL511" s="75"/>
      <c r="AM511" s="75"/>
      <c r="AN511" s="75"/>
    </row>
    <row r="512" spans="1:40" x14ac:dyDescent="0.2">
      <c r="A512" s="81" t="str">
        <f t="shared" si="147"/>
        <v>111AC842825</v>
      </c>
      <c r="B512" s="81" t="str">
        <f t="shared" si="148"/>
        <v>M</v>
      </c>
      <c r="C512" s="81" t="str">
        <f t="shared" si="149"/>
        <v>DHU</v>
      </c>
      <c r="D512" s="70">
        <v>42825</v>
      </c>
      <c r="E512" s="95" t="s">
        <v>101</v>
      </c>
      <c r="F512" s="95" t="str">
        <f t="shared" ca="1" si="150"/>
        <v>Leicestershire and Rutland</v>
      </c>
      <c r="G512" s="96">
        <v>579</v>
      </c>
      <c r="H512" s="114">
        <v>175</v>
      </c>
      <c r="I512" s="134">
        <v>121</v>
      </c>
      <c r="J512" s="96">
        <v>29</v>
      </c>
      <c r="K512" s="96">
        <v>10</v>
      </c>
      <c r="L512" s="96">
        <v>10</v>
      </c>
      <c r="M512" s="96">
        <v>0</v>
      </c>
      <c r="N512" s="114">
        <v>5</v>
      </c>
      <c r="O512" s="115">
        <v>147</v>
      </c>
      <c r="P512" s="96">
        <v>18</v>
      </c>
      <c r="Q512" s="96">
        <v>5</v>
      </c>
      <c r="R512" s="114">
        <v>5</v>
      </c>
      <c r="S512" s="115">
        <v>45</v>
      </c>
      <c r="T512" s="96">
        <v>96</v>
      </c>
      <c r="U512" s="96">
        <v>24</v>
      </c>
      <c r="V512" s="96">
        <v>4</v>
      </c>
      <c r="W512" s="114">
        <v>6</v>
      </c>
      <c r="X512" s="115">
        <v>39</v>
      </c>
      <c r="Y512" s="96">
        <v>35</v>
      </c>
      <c r="Z512" s="96">
        <v>75</v>
      </c>
      <c r="AA512" s="96">
        <v>3</v>
      </c>
      <c r="AB512" s="96">
        <v>14</v>
      </c>
      <c r="AC512" s="114">
        <v>9</v>
      </c>
      <c r="AD512" s="115">
        <v>112</v>
      </c>
      <c r="AE512" s="96">
        <v>51</v>
      </c>
      <c r="AF512" s="96">
        <v>6</v>
      </c>
      <c r="AG512" s="96">
        <v>6</v>
      </c>
      <c r="AH512" s="96">
        <v>0</v>
      </c>
      <c r="AI512" s="96">
        <v>0</v>
      </c>
      <c r="AJ512" s="75"/>
      <c r="AK512" s="75"/>
      <c r="AL512" s="75"/>
      <c r="AM512" s="75"/>
      <c r="AN512" s="75"/>
    </row>
    <row r="513" spans="1:40" x14ac:dyDescent="0.2">
      <c r="A513" s="81" t="str">
        <f t="shared" si="147"/>
        <v>111AC942825</v>
      </c>
      <c r="B513" s="81" t="str">
        <f t="shared" si="148"/>
        <v>M</v>
      </c>
      <c r="C513" s="81" t="str">
        <f t="shared" si="149"/>
        <v>PPG</v>
      </c>
      <c r="D513" s="70">
        <v>42825</v>
      </c>
      <c r="E513" s="95" t="s">
        <v>109</v>
      </c>
      <c r="F513" s="95" t="str">
        <f t="shared" ca="1" si="150"/>
        <v>West Midlands excluding Staffs</v>
      </c>
      <c r="G513" s="96">
        <v>0</v>
      </c>
      <c r="H513" s="114">
        <v>1869</v>
      </c>
      <c r="I513" s="134">
        <v>1039</v>
      </c>
      <c r="J513" s="96">
        <v>371</v>
      </c>
      <c r="K513" s="96">
        <v>68</v>
      </c>
      <c r="L513" s="96">
        <v>82</v>
      </c>
      <c r="M513" s="96">
        <v>148</v>
      </c>
      <c r="N513" s="114">
        <v>161</v>
      </c>
      <c r="O513" s="115">
        <v>1112</v>
      </c>
      <c r="P513" s="96">
        <v>121</v>
      </c>
      <c r="Q513" s="96">
        <v>81</v>
      </c>
      <c r="R513" s="114">
        <v>555</v>
      </c>
      <c r="S513" s="115">
        <v>179</v>
      </c>
      <c r="T513" s="96">
        <v>683</v>
      </c>
      <c r="U513" s="96">
        <v>356</v>
      </c>
      <c r="V513" s="96">
        <v>69</v>
      </c>
      <c r="W513" s="114">
        <v>582</v>
      </c>
      <c r="X513" s="115">
        <v>90</v>
      </c>
      <c r="Y513" s="96">
        <v>331</v>
      </c>
      <c r="Z513" s="96">
        <v>481</v>
      </c>
      <c r="AA513" s="96">
        <v>363</v>
      </c>
      <c r="AB513" s="96">
        <v>0</v>
      </c>
      <c r="AC513" s="114">
        <v>604</v>
      </c>
      <c r="AD513" s="115">
        <v>860</v>
      </c>
      <c r="AE513" s="96">
        <v>219</v>
      </c>
      <c r="AF513" s="96">
        <v>71</v>
      </c>
      <c r="AG513" s="96">
        <v>67</v>
      </c>
      <c r="AH513" s="96">
        <v>652</v>
      </c>
      <c r="AI513" s="96" t="s">
        <v>0</v>
      </c>
      <c r="AJ513" s="75"/>
      <c r="AK513" s="75"/>
      <c r="AL513" s="75"/>
      <c r="AM513" s="75"/>
      <c r="AN513" s="75"/>
    </row>
    <row r="514" spans="1:40" x14ac:dyDescent="0.2">
      <c r="A514" s="81" t="str">
        <f t="shared" si="147"/>
        <v>111AD442825</v>
      </c>
      <c r="B514" s="81" t="str">
        <f t="shared" si="148"/>
        <v>L</v>
      </c>
      <c r="C514" s="81" t="str">
        <f t="shared" si="149"/>
        <v>PPG</v>
      </c>
      <c r="D514" s="70">
        <v>42825</v>
      </c>
      <c r="E514" s="95" t="s">
        <v>111</v>
      </c>
      <c r="F514" s="95" t="str">
        <f t="shared" ca="1" si="150"/>
        <v>Outer North West London</v>
      </c>
      <c r="G514" s="96">
        <v>0</v>
      </c>
      <c r="H514" s="114">
        <v>518</v>
      </c>
      <c r="I514" s="134">
        <v>332</v>
      </c>
      <c r="J514" s="96">
        <v>101</v>
      </c>
      <c r="K514" s="96">
        <v>21</v>
      </c>
      <c r="L514" s="96">
        <v>20</v>
      </c>
      <c r="M514" s="96">
        <v>41</v>
      </c>
      <c r="N514" s="114">
        <v>3</v>
      </c>
      <c r="O514" s="115">
        <v>334</v>
      </c>
      <c r="P514" s="96">
        <v>28</v>
      </c>
      <c r="Q514" s="96">
        <v>14</v>
      </c>
      <c r="R514" s="114">
        <v>142</v>
      </c>
      <c r="S514" s="115">
        <v>53</v>
      </c>
      <c r="T514" s="96">
        <v>206</v>
      </c>
      <c r="U514" s="96">
        <v>93</v>
      </c>
      <c r="V514" s="96">
        <v>13</v>
      </c>
      <c r="W514" s="114">
        <v>153</v>
      </c>
      <c r="X514" s="115">
        <v>40</v>
      </c>
      <c r="Y514" s="96">
        <v>118</v>
      </c>
      <c r="Z514" s="96">
        <v>135</v>
      </c>
      <c r="AA514" s="96">
        <v>83</v>
      </c>
      <c r="AB514" s="96">
        <v>0</v>
      </c>
      <c r="AC514" s="114">
        <v>142</v>
      </c>
      <c r="AD514" s="115">
        <v>245</v>
      </c>
      <c r="AE514" s="96">
        <v>72</v>
      </c>
      <c r="AF514" s="96">
        <v>11</v>
      </c>
      <c r="AG514" s="96">
        <v>19</v>
      </c>
      <c r="AH514" s="96">
        <v>171</v>
      </c>
      <c r="AI514" s="96" t="s">
        <v>0</v>
      </c>
      <c r="AJ514" s="75"/>
      <c r="AK514" s="75"/>
      <c r="AL514" s="75"/>
      <c r="AM514" s="75"/>
      <c r="AN514" s="75"/>
    </row>
    <row r="515" spans="1:40" x14ac:dyDescent="0.2">
      <c r="A515" s="81" t="str">
        <f t="shared" si="147"/>
        <v>111AD542825</v>
      </c>
      <c r="B515" s="81" t="str">
        <f t="shared" si="148"/>
        <v>L</v>
      </c>
      <c r="C515" s="81" t="str">
        <f t="shared" si="149"/>
        <v>LCW</v>
      </c>
      <c r="D515" s="70">
        <v>42825</v>
      </c>
      <c r="E515" s="95" t="s">
        <v>113</v>
      </c>
      <c r="F515" s="95" t="str">
        <f t="shared" ca="1" si="150"/>
        <v>North Central London</v>
      </c>
      <c r="G515" s="96">
        <v>176</v>
      </c>
      <c r="H515" s="114">
        <v>176</v>
      </c>
      <c r="I515" s="134">
        <v>125</v>
      </c>
      <c r="J515" s="96">
        <v>39</v>
      </c>
      <c r="K515" s="96">
        <v>4</v>
      </c>
      <c r="L515" s="96">
        <v>3</v>
      </c>
      <c r="M515" s="96">
        <v>5</v>
      </c>
      <c r="N515" s="114">
        <v>0</v>
      </c>
      <c r="O515" s="115">
        <v>142</v>
      </c>
      <c r="P515" s="96">
        <v>22</v>
      </c>
      <c r="Q515" s="96">
        <v>9</v>
      </c>
      <c r="R515" s="114">
        <v>3</v>
      </c>
      <c r="S515" s="115">
        <v>64</v>
      </c>
      <c r="T515" s="96">
        <v>83</v>
      </c>
      <c r="U515" s="96">
        <v>18</v>
      </c>
      <c r="V515" s="96">
        <v>8</v>
      </c>
      <c r="W515" s="114">
        <v>3</v>
      </c>
      <c r="X515" s="115">
        <v>27</v>
      </c>
      <c r="Y515" s="96">
        <v>43</v>
      </c>
      <c r="Z515" s="96">
        <v>83</v>
      </c>
      <c r="AA515" s="96">
        <v>4</v>
      </c>
      <c r="AB515" s="96">
        <v>13</v>
      </c>
      <c r="AC515" s="114">
        <v>6</v>
      </c>
      <c r="AD515" s="115">
        <v>96</v>
      </c>
      <c r="AE515" s="96">
        <v>68</v>
      </c>
      <c r="AF515" s="96">
        <v>8</v>
      </c>
      <c r="AG515" s="96">
        <v>4</v>
      </c>
      <c r="AH515" s="96">
        <v>0</v>
      </c>
      <c r="AI515" s="96" t="s">
        <v>0</v>
      </c>
      <c r="AJ515" s="75"/>
      <c r="AK515" s="75"/>
      <c r="AL515" s="75"/>
      <c r="AM515" s="75"/>
      <c r="AN515" s="75"/>
    </row>
    <row r="516" spans="1:40" x14ac:dyDescent="0.2">
      <c r="A516" s="81" t="str">
        <f t="shared" si="147"/>
        <v>111AD642825</v>
      </c>
      <c r="B516" s="81" t="str">
        <f t="shared" si="148"/>
        <v>L</v>
      </c>
      <c r="C516" s="81" t="str">
        <f t="shared" si="149"/>
        <v>PELC</v>
      </c>
      <c r="D516" s="70">
        <v>42825</v>
      </c>
      <c r="E516" s="95" t="s">
        <v>115</v>
      </c>
      <c r="F516" s="95" t="str">
        <f t="shared" ca="1" si="150"/>
        <v>Outer North East London</v>
      </c>
      <c r="G516" s="96">
        <v>1008</v>
      </c>
      <c r="H516" s="114">
        <v>158</v>
      </c>
      <c r="I516" s="134">
        <v>96</v>
      </c>
      <c r="J516" s="96">
        <v>44</v>
      </c>
      <c r="K516" s="96">
        <v>4</v>
      </c>
      <c r="L516" s="96">
        <v>2</v>
      </c>
      <c r="M516" s="96">
        <v>10</v>
      </c>
      <c r="N516" s="114">
        <v>2</v>
      </c>
      <c r="O516" s="115">
        <v>135</v>
      </c>
      <c r="P516" s="96">
        <v>12</v>
      </c>
      <c r="Q516" s="96">
        <v>7</v>
      </c>
      <c r="R516" s="114">
        <v>4</v>
      </c>
      <c r="S516" s="115">
        <v>32</v>
      </c>
      <c r="T516" s="96">
        <v>84</v>
      </c>
      <c r="U516" s="96">
        <v>30</v>
      </c>
      <c r="V516" s="96">
        <v>7</v>
      </c>
      <c r="W516" s="114">
        <v>5</v>
      </c>
      <c r="X516" s="115">
        <v>35</v>
      </c>
      <c r="Y516" s="96">
        <v>42</v>
      </c>
      <c r="Z516" s="96">
        <v>50</v>
      </c>
      <c r="AA516" s="96">
        <v>9</v>
      </c>
      <c r="AB516" s="96">
        <v>10</v>
      </c>
      <c r="AC516" s="114">
        <v>12</v>
      </c>
      <c r="AD516" s="115">
        <v>87</v>
      </c>
      <c r="AE516" s="96">
        <v>47</v>
      </c>
      <c r="AF516" s="96">
        <v>12</v>
      </c>
      <c r="AG516" s="96">
        <v>7</v>
      </c>
      <c r="AH516" s="96">
        <v>5</v>
      </c>
      <c r="AI516" s="96">
        <v>0</v>
      </c>
      <c r="AJ516" s="75"/>
      <c r="AK516" s="75"/>
      <c r="AL516" s="75"/>
      <c r="AM516" s="75"/>
      <c r="AN516" s="75"/>
    </row>
    <row r="517" spans="1:40" x14ac:dyDescent="0.2">
      <c r="A517" s="81" t="str">
        <f t="shared" si="147"/>
        <v>111AD742825</v>
      </c>
      <c r="B517" s="81" t="str">
        <f t="shared" si="148"/>
        <v>L</v>
      </c>
      <c r="C517" s="81" t="str">
        <f t="shared" si="149"/>
        <v>LAS</v>
      </c>
      <c r="D517" s="70">
        <v>42825</v>
      </c>
      <c r="E517" s="95" t="s">
        <v>117</v>
      </c>
      <c r="F517" s="95" t="str">
        <f t="shared" ca="1" si="150"/>
        <v>South East London</v>
      </c>
      <c r="G517" s="96">
        <v>245</v>
      </c>
      <c r="H517" s="114">
        <v>200</v>
      </c>
      <c r="I517" s="134">
        <v>131</v>
      </c>
      <c r="J517" s="96">
        <v>51</v>
      </c>
      <c r="K517" s="96">
        <v>8</v>
      </c>
      <c r="L517" s="96">
        <v>10</v>
      </c>
      <c r="M517" s="96">
        <v>0</v>
      </c>
      <c r="N517" s="114">
        <v>0</v>
      </c>
      <c r="O517" s="115">
        <v>159</v>
      </c>
      <c r="P517" s="96">
        <v>24</v>
      </c>
      <c r="Q517" s="96">
        <v>3</v>
      </c>
      <c r="R517" s="114">
        <v>14</v>
      </c>
      <c r="S517" s="115">
        <v>52</v>
      </c>
      <c r="T517" s="96">
        <v>87</v>
      </c>
      <c r="U517" s="96">
        <v>31</v>
      </c>
      <c r="V517" s="96">
        <v>7</v>
      </c>
      <c r="W517" s="114">
        <v>23</v>
      </c>
      <c r="X517" s="115">
        <v>45</v>
      </c>
      <c r="Y517" s="96">
        <v>62</v>
      </c>
      <c r="Z517" s="96">
        <v>63</v>
      </c>
      <c r="AA517" s="96">
        <v>7</v>
      </c>
      <c r="AB517" s="96">
        <v>10</v>
      </c>
      <c r="AC517" s="114">
        <v>13</v>
      </c>
      <c r="AD517" s="115">
        <v>105</v>
      </c>
      <c r="AE517" s="96">
        <v>38</v>
      </c>
      <c r="AF517" s="96">
        <v>5</v>
      </c>
      <c r="AG517" s="96">
        <v>5</v>
      </c>
      <c r="AH517" s="96">
        <v>47</v>
      </c>
      <c r="AI517" s="96" t="s">
        <v>0</v>
      </c>
      <c r="AJ517" s="75"/>
      <c r="AK517" s="75"/>
      <c r="AL517" s="75"/>
      <c r="AM517" s="75"/>
      <c r="AN517" s="75"/>
    </row>
    <row r="518" spans="1:40" x14ac:dyDescent="0.2">
      <c r="A518" s="81" t="str">
        <f t="shared" si="147"/>
        <v>111AD842825</v>
      </c>
      <c r="B518" s="81" t="str">
        <f t="shared" si="148"/>
        <v>L</v>
      </c>
      <c r="C518" s="81" t="str">
        <f t="shared" si="149"/>
        <v>PELC</v>
      </c>
      <c r="D518" s="70">
        <v>42825</v>
      </c>
      <c r="E518" s="95" t="s">
        <v>120</v>
      </c>
      <c r="F518" s="95" t="str">
        <f t="shared" ca="1" si="150"/>
        <v>East London and City</v>
      </c>
      <c r="G518" s="96">
        <v>1007</v>
      </c>
      <c r="H518" s="114">
        <v>156</v>
      </c>
      <c r="I518" s="134">
        <v>98</v>
      </c>
      <c r="J518" s="96">
        <v>35</v>
      </c>
      <c r="K518" s="96">
        <v>12</v>
      </c>
      <c r="L518" s="96">
        <v>7</v>
      </c>
      <c r="M518" s="96">
        <v>4</v>
      </c>
      <c r="N518" s="114">
        <v>0</v>
      </c>
      <c r="O518" s="115">
        <v>119</v>
      </c>
      <c r="P518" s="96">
        <v>29</v>
      </c>
      <c r="Q518" s="96">
        <v>7</v>
      </c>
      <c r="R518" s="114">
        <v>1</v>
      </c>
      <c r="S518" s="115">
        <v>35</v>
      </c>
      <c r="T518" s="96">
        <v>78</v>
      </c>
      <c r="U518" s="96">
        <v>29</v>
      </c>
      <c r="V518" s="96">
        <v>7</v>
      </c>
      <c r="W518" s="114">
        <v>7</v>
      </c>
      <c r="X518" s="115">
        <v>28</v>
      </c>
      <c r="Y518" s="96">
        <v>39</v>
      </c>
      <c r="Z518" s="96">
        <v>46</v>
      </c>
      <c r="AA518" s="96">
        <v>12</v>
      </c>
      <c r="AB518" s="96">
        <v>16</v>
      </c>
      <c r="AC518" s="114">
        <v>15</v>
      </c>
      <c r="AD518" s="115">
        <v>79</v>
      </c>
      <c r="AE518" s="96">
        <v>48</v>
      </c>
      <c r="AF518" s="96">
        <v>19</v>
      </c>
      <c r="AG518" s="96">
        <v>4</v>
      </c>
      <c r="AH518" s="96">
        <v>6</v>
      </c>
      <c r="AI518" s="96">
        <v>0</v>
      </c>
      <c r="AJ518" s="75"/>
      <c r="AK518" s="75"/>
      <c r="AL518" s="75"/>
      <c r="AM518" s="75"/>
      <c r="AN518" s="75"/>
    </row>
    <row r="519" spans="1:40" x14ac:dyDescent="0.2">
      <c r="A519" s="81" t="str">
        <f t="shared" si="147"/>
        <v>111AD942825</v>
      </c>
      <c r="B519" s="81" t="str">
        <f t="shared" si="148"/>
        <v>NE</v>
      </c>
      <c r="C519" s="81" t="str">
        <f t="shared" si="149"/>
        <v>YAS</v>
      </c>
      <c r="D519" s="70">
        <v>42825</v>
      </c>
      <c r="E519" s="95" t="s">
        <v>122</v>
      </c>
      <c r="F519" s="95" t="str">
        <f t="shared" ca="1" si="150"/>
        <v>Yorkshire and Humber</v>
      </c>
      <c r="G519" s="96">
        <v>13636</v>
      </c>
      <c r="H519" s="114">
        <v>1518</v>
      </c>
      <c r="I519" s="134">
        <v>0</v>
      </c>
      <c r="J519" s="96">
        <v>0</v>
      </c>
      <c r="K519" s="96">
        <v>0</v>
      </c>
      <c r="L519" s="96">
        <v>0</v>
      </c>
      <c r="M519" s="96">
        <v>0</v>
      </c>
      <c r="N519" s="114">
        <v>0</v>
      </c>
      <c r="O519" s="115">
        <v>1271</v>
      </c>
      <c r="P519" s="96">
        <v>141</v>
      </c>
      <c r="Q519" s="96">
        <v>65</v>
      </c>
      <c r="R519" s="114">
        <v>41</v>
      </c>
      <c r="S519" s="115">
        <v>0</v>
      </c>
      <c r="T519" s="96">
        <v>0</v>
      </c>
      <c r="U519" s="96">
        <v>0</v>
      </c>
      <c r="V519" s="96">
        <v>0</v>
      </c>
      <c r="W519" s="114">
        <v>0</v>
      </c>
      <c r="X519" s="115">
        <v>363</v>
      </c>
      <c r="Y519" s="96">
        <v>346</v>
      </c>
      <c r="Z519" s="96">
        <v>251</v>
      </c>
      <c r="AA519" s="96">
        <v>38</v>
      </c>
      <c r="AB519" s="96">
        <v>78</v>
      </c>
      <c r="AC519" s="114">
        <v>161</v>
      </c>
      <c r="AD519" s="115">
        <v>727</v>
      </c>
      <c r="AE519" s="96">
        <v>593</v>
      </c>
      <c r="AF519" s="96">
        <v>82</v>
      </c>
      <c r="AG519" s="96">
        <v>73</v>
      </c>
      <c r="AH519" s="96">
        <v>43</v>
      </c>
      <c r="AI519" s="96" t="s">
        <v>0</v>
      </c>
      <c r="AJ519" s="75"/>
      <c r="AK519" s="75"/>
      <c r="AL519" s="75"/>
      <c r="AM519" s="75"/>
      <c r="AN519" s="75"/>
    </row>
    <row r="520" spans="1:40" x14ac:dyDescent="0.2">
      <c r="A520" s="81" t="str">
        <f t="shared" si="147"/>
        <v>111AE142825</v>
      </c>
      <c r="B520" s="81" t="str">
        <f t="shared" si="148"/>
        <v>SE</v>
      </c>
      <c r="C520" s="81" t="str">
        <f t="shared" si="149"/>
        <v>SCAS</v>
      </c>
      <c r="D520" s="70">
        <v>42825</v>
      </c>
      <c r="E520" s="95" t="s">
        <v>161</v>
      </c>
      <c r="F520" s="95" t="str">
        <f t="shared" ca="1" si="150"/>
        <v>Mainland SHIP</v>
      </c>
      <c r="G520" s="96">
        <v>1000</v>
      </c>
      <c r="H520" s="114">
        <v>120</v>
      </c>
      <c r="I520" s="134">
        <v>80</v>
      </c>
      <c r="J520" s="96">
        <v>22</v>
      </c>
      <c r="K520" s="96">
        <v>4</v>
      </c>
      <c r="L520" s="96">
        <v>5</v>
      </c>
      <c r="M520" s="96">
        <v>4</v>
      </c>
      <c r="N520" s="114">
        <v>5</v>
      </c>
      <c r="O520" s="115">
        <v>100</v>
      </c>
      <c r="P520" s="96">
        <v>10</v>
      </c>
      <c r="Q520" s="96">
        <v>4</v>
      </c>
      <c r="R520" s="114">
        <v>6</v>
      </c>
      <c r="S520" s="115">
        <v>27</v>
      </c>
      <c r="T520" s="96">
        <v>58</v>
      </c>
      <c r="U520" s="96">
        <v>20</v>
      </c>
      <c r="V520" s="96">
        <v>8</v>
      </c>
      <c r="W520" s="114">
        <v>7</v>
      </c>
      <c r="X520" s="115">
        <v>35</v>
      </c>
      <c r="Y520" s="96">
        <v>30</v>
      </c>
      <c r="Z520" s="96">
        <v>56</v>
      </c>
      <c r="AA520" s="96">
        <v>5</v>
      </c>
      <c r="AB520" s="96">
        <v>9</v>
      </c>
      <c r="AC520" s="114">
        <v>3</v>
      </c>
      <c r="AD520" s="115">
        <v>76</v>
      </c>
      <c r="AE520" s="96">
        <v>31</v>
      </c>
      <c r="AF520" s="96">
        <v>5</v>
      </c>
      <c r="AG520" s="96">
        <v>4</v>
      </c>
      <c r="AH520" s="96">
        <v>4</v>
      </c>
      <c r="AI520" s="96" t="s">
        <v>0</v>
      </c>
      <c r="AJ520" s="75"/>
      <c r="AK520" s="75"/>
      <c r="AL520" s="75"/>
      <c r="AM520" s="75"/>
      <c r="AN520" s="75"/>
    </row>
    <row r="521" spans="1:40" x14ac:dyDescent="0.2">
      <c r="A521" s="81" t="str">
        <f t="shared" si="147"/>
        <v>111AE242825</v>
      </c>
      <c r="B521" s="81" t="str">
        <f t="shared" si="148"/>
        <v>SE</v>
      </c>
      <c r="C521" s="81" t="str">
        <f t="shared" si="149"/>
        <v>SCAS</v>
      </c>
      <c r="D521" s="70">
        <v>42825</v>
      </c>
      <c r="E521" s="95" t="s">
        <v>166</v>
      </c>
      <c r="F521" s="95" t="str">
        <f t="shared" ca="1" si="150"/>
        <v>Buckinghamshire</v>
      </c>
      <c r="G521" s="96">
        <v>1000</v>
      </c>
      <c r="H521" s="114">
        <v>167</v>
      </c>
      <c r="I521" s="134">
        <v>133</v>
      </c>
      <c r="J521" s="96">
        <v>16</v>
      </c>
      <c r="K521" s="96">
        <v>4</v>
      </c>
      <c r="L521" s="96">
        <v>4</v>
      </c>
      <c r="M521" s="96">
        <v>4</v>
      </c>
      <c r="N521" s="114">
        <v>6</v>
      </c>
      <c r="O521" s="115">
        <v>142</v>
      </c>
      <c r="P521" s="96">
        <v>13</v>
      </c>
      <c r="Q521" s="96">
        <v>7</v>
      </c>
      <c r="R521" s="114">
        <v>5</v>
      </c>
      <c r="S521" s="115">
        <v>49</v>
      </c>
      <c r="T521" s="96">
        <v>75</v>
      </c>
      <c r="U521" s="96">
        <v>18</v>
      </c>
      <c r="V521" s="96">
        <v>6</v>
      </c>
      <c r="W521" s="114">
        <v>19</v>
      </c>
      <c r="X521" s="115">
        <v>26</v>
      </c>
      <c r="Y521" s="96">
        <v>48</v>
      </c>
      <c r="Z521" s="96">
        <v>79</v>
      </c>
      <c r="AA521" s="96">
        <v>8</v>
      </c>
      <c r="AB521" s="96">
        <v>7</v>
      </c>
      <c r="AC521" s="114">
        <v>7</v>
      </c>
      <c r="AD521" s="115">
        <v>118</v>
      </c>
      <c r="AE521" s="96">
        <v>34</v>
      </c>
      <c r="AF521" s="96">
        <v>4</v>
      </c>
      <c r="AG521" s="96">
        <v>6</v>
      </c>
      <c r="AH521" s="96">
        <v>5</v>
      </c>
      <c r="AI521" s="96" t="s">
        <v>0</v>
      </c>
      <c r="AJ521" s="75"/>
      <c r="AK521" s="75"/>
      <c r="AL521" s="75"/>
      <c r="AM521" s="75"/>
      <c r="AN521" s="75"/>
    </row>
    <row r="522" spans="1:40" x14ac:dyDescent="0.2">
      <c r="A522" s="81" t="str">
        <f t="shared" si="147"/>
        <v>111AE342825</v>
      </c>
      <c r="B522" s="81" t="str">
        <f t="shared" si="148"/>
        <v>SE</v>
      </c>
      <c r="C522" s="81" t="str">
        <f t="shared" si="149"/>
        <v>SCAS</v>
      </c>
      <c r="D522" s="70">
        <v>42825</v>
      </c>
      <c r="E522" s="95" t="s">
        <v>168</v>
      </c>
      <c r="F522" s="95" t="str">
        <f t="shared" ca="1" si="150"/>
        <v>Berkshire</v>
      </c>
      <c r="G522" s="96">
        <v>1000</v>
      </c>
      <c r="H522" s="114">
        <v>169</v>
      </c>
      <c r="I522" s="134">
        <v>119</v>
      </c>
      <c r="J522" s="96">
        <v>32</v>
      </c>
      <c r="K522" s="96">
        <v>7</v>
      </c>
      <c r="L522" s="96">
        <v>4</v>
      </c>
      <c r="M522" s="96">
        <v>5</v>
      </c>
      <c r="N522" s="114">
        <v>2</v>
      </c>
      <c r="O522" s="115">
        <v>141</v>
      </c>
      <c r="P522" s="96">
        <v>11</v>
      </c>
      <c r="Q522" s="96">
        <v>7</v>
      </c>
      <c r="R522" s="114">
        <v>10</v>
      </c>
      <c r="S522" s="115">
        <v>55</v>
      </c>
      <c r="T522" s="96">
        <v>79</v>
      </c>
      <c r="U522" s="96">
        <v>20</v>
      </c>
      <c r="V522" s="96">
        <v>6</v>
      </c>
      <c r="W522" s="114">
        <v>9</v>
      </c>
      <c r="X522" s="115">
        <v>46</v>
      </c>
      <c r="Y522" s="96">
        <v>45</v>
      </c>
      <c r="Z522" s="96">
        <v>75</v>
      </c>
      <c r="AA522" s="96">
        <v>4</v>
      </c>
      <c r="AB522" s="96">
        <v>13</v>
      </c>
      <c r="AC522" s="114">
        <v>1</v>
      </c>
      <c r="AD522" s="115">
        <v>106</v>
      </c>
      <c r="AE522" s="96">
        <v>42</v>
      </c>
      <c r="AF522" s="96">
        <v>13</v>
      </c>
      <c r="AG522" s="96">
        <v>4</v>
      </c>
      <c r="AH522" s="96">
        <v>4</v>
      </c>
      <c r="AI522" s="96" t="s">
        <v>0</v>
      </c>
      <c r="AJ522" s="75"/>
      <c r="AK522" s="75"/>
      <c r="AL522" s="75"/>
      <c r="AM522" s="75"/>
      <c r="AN522" s="75"/>
    </row>
    <row r="523" spans="1:40" x14ac:dyDescent="0.2">
      <c r="A523" s="81" t="str">
        <f t="shared" si="147"/>
        <v>111AE542825</v>
      </c>
      <c r="B523" s="81" t="str">
        <f t="shared" si="148"/>
        <v>SW</v>
      </c>
      <c r="C523" s="81" t="str">
        <f t="shared" si="149"/>
        <v>SWAS</v>
      </c>
      <c r="D523" s="70">
        <v>42825</v>
      </c>
      <c r="E523" s="95" t="s">
        <v>173</v>
      </c>
      <c r="F523" s="95" t="str">
        <f t="shared" ca="1" si="150"/>
        <v>Dorset</v>
      </c>
      <c r="G523" s="96">
        <v>793</v>
      </c>
      <c r="H523" s="114">
        <v>171</v>
      </c>
      <c r="I523" s="134">
        <v>126</v>
      </c>
      <c r="J523" s="96">
        <v>23</v>
      </c>
      <c r="K523" s="96">
        <v>5</v>
      </c>
      <c r="L523" s="96">
        <v>6</v>
      </c>
      <c r="M523" s="96">
        <v>11</v>
      </c>
      <c r="N523" s="114">
        <v>0</v>
      </c>
      <c r="O523" s="115">
        <v>147</v>
      </c>
      <c r="P523" s="96">
        <v>9</v>
      </c>
      <c r="Q523" s="96">
        <v>4</v>
      </c>
      <c r="R523" s="114">
        <v>2</v>
      </c>
      <c r="S523" s="115">
        <v>42</v>
      </c>
      <c r="T523" s="96">
        <v>90</v>
      </c>
      <c r="U523" s="96">
        <v>25</v>
      </c>
      <c r="V523" s="96">
        <v>9</v>
      </c>
      <c r="W523" s="114">
        <v>5</v>
      </c>
      <c r="X523" s="115">
        <v>43</v>
      </c>
      <c r="Y523" s="96">
        <v>34</v>
      </c>
      <c r="Z523" s="96">
        <v>44</v>
      </c>
      <c r="AA523" s="96">
        <v>21</v>
      </c>
      <c r="AB523" s="96">
        <v>20</v>
      </c>
      <c r="AC523" s="114">
        <v>9</v>
      </c>
      <c r="AD523" s="115">
        <v>13</v>
      </c>
      <c r="AE523" s="96">
        <v>2</v>
      </c>
      <c r="AF523" s="96">
        <v>2</v>
      </c>
      <c r="AG523" s="96">
        <v>0</v>
      </c>
      <c r="AH523" s="96">
        <v>154</v>
      </c>
      <c r="AI523" s="96" t="s">
        <v>0</v>
      </c>
      <c r="AJ523" s="75"/>
      <c r="AK523" s="75"/>
      <c r="AL523" s="75"/>
      <c r="AM523" s="75"/>
      <c r="AN523" s="75"/>
    </row>
    <row r="524" spans="1:40" x14ac:dyDescent="0.2">
      <c r="A524" s="81" t="str">
        <f t="shared" si="147"/>
        <v>111AE642825</v>
      </c>
      <c r="B524" s="81" t="str">
        <f t="shared" si="148"/>
        <v>SW</v>
      </c>
      <c r="C524" s="81" t="str">
        <f t="shared" si="149"/>
        <v>PPG</v>
      </c>
      <c r="D524" s="70">
        <v>42825</v>
      </c>
      <c r="E524" s="95" t="s">
        <v>175</v>
      </c>
      <c r="F524" s="95" t="str">
        <f t="shared" ca="1" si="150"/>
        <v>Bath and North East Somerset &amp; Wiltshire</v>
      </c>
      <c r="G524" s="96">
        <v>0</v>
      </c>
      <c r="H524" s="114">
        <v>364</v>
      </c>
      <c r="I524" s="134">
        <v>226</v>
      </c>
      <c r="J524" s="96">
        <v>73</v>
      </c>
      <c r="K524" s="96">
        <v>16</v>
      </c>
      <c r="L524" s="96">
        <v>20</v>
      </c>
      <c r="M524" s="96">
        <v>22</v>
      </c>
      <c r="N524" s="114">
        <v>7</v>
      </c>
      <c r="O524" s="115">
        <v>256</v>
      </c>
      <c r="P524" s="96">
        <v>19</v>
      </c>
      <c r="Q524" s="96">
        <v>13</v>
      </c>
      <c r="R524" s="114">
        <v>76</v>
      </c>
      <c r="S524" s="115">
        <v>42</v>
      </c>
      <c r="T524" s="96">
        <v>158</v>
      </c>
      <c r="U524" s="96">
        <v>66</v>
      </c>
      <c r="V524" s="96">
        <v>14</v>
      </c>
      <c r="W524" s="114">
        <v>84</v>
      </c>
      <c r="X524" s="115">
        <v>28</v>
      </c>
      <c r="Y524" s="96">
        <v>75</v>
      </c>
      <c r="Z524" s="96">
        <v>104</v>
      </c>
      <c r="AA524" s="96">
        <v>81</v>
      </c>
      <c r="AB524" s="96">
        <v>0</v>
      </c>
      <c r="AC524" s="114">
        <v>76</v>
      </c>
      <c r="AD524" s="115">
        <v>187</v>
      </c>
      <c r="AE524" s="96">
        <v>56</v>
      </c>
      <c r="AF524" s="96">
        <v>14</v>
      </c>
      <c r="AG524" s="96">
        <v>42</v>
      </c>
      <c r="AH524" s="96">
        <v>65</v>
      </c>
      <c r="AI524" s="96" t="s">
        <v>0</v>
      </c>
      <c r="AJ524" s="75"/>
      <c r="AK524" s="75"/>
      <c r="AL524" s="75"/>
      <c r="AM524" s="75"/>
      <c r="AN524" s="75"/>
    </row>
    <row r="525" spans="1:40" x14ac:dyDescent="0.2">
      <c r="A525" s="81" t="str">
        <f t="shared" si="147"/>
        <v>111AE742825</v>
      </c>
      <c r="B525" s="81" t="str">
        <f t="shared" si="148"/>
        <v>SW</v>
      </c>
      <c r="C525" s="81" t="str">
        <f t="shared" si="149"/>
        <v>PPG</v>
      </c>
      <c r="D525" s="70">
        <v>42825</v>
      </c>
      <c r="E525" s="95" t="s">
        <v>177</v>
      </c>
      <c r="F525" s="95" t="str">
        <f t="shared" ca="1" si="150"/>
        <v>Bristol, North Somerset &amp; South Gloucestershire</v>
      </c>
      <c r="G525" s="96">
        <v>0</v>
      </c>
      <c r="H525" s="114">
        <v>750</v>
      </c>
      <c r="I525" s="134">
        <v>463</v>
      </c>
      <c r="J525" s="96">
        <v>178</v>
      </c>
      <c r="K525" s="96">
        <v>25</v>
      </c>
      <c r="L525" s="96">
        <v>36</v>
      </c>
      <c r="M525" s="96">
        <v>45</v>
      </c>
      <c r="N525" s="114">
        <v>3</v>
      </c>
      <c r="O525" s="115">
        <v>536</v>
      </c>
      <c r="P525" s="96">
        <v>30</v>
      </c>
      <c r="Q525" s="96">
        <v>21</v>
      </c>
      <c r="R525" s="114">
        <v>163</v>
      </c>
      <c r="S525" s="115">
        <v>83</v>
      </c>
      <c r="T525" s="96">
        <v>324</v>
      </c>
      <c r="U525" s="96">
        <v>132</v>
      </c>
      <c r="V525" s="96">
        <v>26</v>
      </c>
      <c r="W525" s="114">
        <v>185</v>
      </c>
      <c r="X525" s="115">
        <v>37</v>
      </c>
      <c r="Y525" s="96">
        <v>143</v>
      </c>
      <c r="Z525" s="96">
        <v>206</v>
      </c>
      <c r="AA525" s="96">
        <v>200</v>
      </c>
      <c r="AB525" s="96">
        <v>0</v>
      </c>
      <c r="AC525" s="114">
        <v>164</v>
      </c>
      <c r="AD525" s="115">
        <v>364</v>
      </c>
      <c r="AE525" s="96">
        <v>122</v>
      </c>
      <c r="AF525" s="96">
        <v>30</v>
      </c>
      <c r="AG525" s="96">
        <v>36</v>
      </c>
      <c r="AH525" s="96">
        <v>198</v>
      </c>
      <c r="AI525" s="96" t="s">
        <v>0</v>
      </c>
      <c r="AJ525" s="75"/>
      <c r="AK525" s="75"/>
      <c r="AL525" s="75"/>
      <c r="AM525" s="75"/>
      <c r="AN525" s="75"/>
    </row>
    <row r="526" spans="1:40" x14ac:dyDescent="0.2">
      <c r="A526" s="81" t="str">
        <f t="shared" si="147"/>
        <v>111AE842825</v>
      </c>
      <c r="B526" s="81" t="str">
        <f t="shared" si="148"/>
        <v>SW</v>
      </c>
      <c r="C526" s="81" t="str">
        <f t="shared" si="149"/>
        <v>PPG</v>
      </c>
      <c r="D526" s="70">
        <v>42825</v>
      </c>
      <c r="E526" s="95" t="s">
        <v>179</v>
      </c>
      <c r="F526" s="95" t="str">
        <f t="shared" ca="1" si="150"/>
        <v>Gloucestershire &amp; Swindon</v>
      </c>
      <c r="G526" s="96">
        <v>0</v>
      </c>
      <c r="H526" s="114">
        <v>485</v>
      </c>
      <c r="I526" s="134">
        <v>283</v>
      </c>
      <c r="J526" s="96">
        <v>98</v>
      </c>
      <c r="K526" s="96">
        <v>21</v>
      </c>
      <c r="L526" s="96">
        <v>28</v>
      </c>
      <c r="M526" s="96">
        <v>50</v>
      </c>
      <c r="N526" s="114">
        <v>5</v>
      </c>
      <c r="O526" s="115">
        <v>344</v>
      </c>
      <c r="P526" s="96">
        <v>28</v>
      </c>
      <c r="Q526" s="96">
        <v>15</v>
      </c>
      <c r="R526" s="114">
        <v>98</v>
      </c>
      <c r="S526" s="115">
        <v>48</v>
      </c>
      <c r="T526" s="96">
        <v>198</v>
      </c>
      <c r="U526" s="96">
        <v>94</v>
      </c>
      <c r="V526" s="96">
        <v>27</v>
      </c>
      <c r="W526" s="114">
        <v>118</v>
      </c>
      <c r="X526" s="115">
        <v>31</v>
      </c>
      <c r="Y526" s="96">
        <v>99</v>
      </c>
      <c r="Z526" s="96">
        <v>135</v>
      </c>
      <c r="AA526" s="96">
        <v>113</v>
      </c>
      <c r="AB526" s="96">
        <v>0</v>
      </c>
      <c r="AC526" s="114">
        <v>107</v>
      </c>
      <c r="AD526" s="115">
        <v>230</v>
      </c>
      <c r="AE526" s="96">
        <v>64</v>
      </c>
      <c r="AF526" s="96">
        <v>29</v>
      </c>
      <c r="AG526" s="96">
        <v>20</v>
      </c>
      <c r="AH526" s="96">
        <v>142</v>
      </c>
      <c r="AI526" s="96" t="s">
        <v>0</v>
      </c>
      <c r="AJ526" s="75"/>
      <c r="AK526" s="75"/>
      <c r="AL526" s="75"/>
      <c r="AM526" s="75"/>
      <c r="AN526" s="75"/>
    </row>
    <row r="527" spans="1:40" x14ac:dyDescent="0.2">
      <c r="A527" s="81" t="str">
        <f t="shared" si="147"/>
        <v>111AE942825</v>
      </c>
      <c r="B527" s="81" t="str">
        <f t="shared" si="148"/>
        <v>SW</v>
      </c>
      <c r="C527" s="81" t="str">
        <f t="shared" si="149"/>
        <v>Vocare</v>
      </c>
      <c r="D527" s="70">
        <v>42825</v>
      </c>
      <c r="E527" s="95" t="s">
        <v>187</v>
      </c>
      <c r="F527" s="95" t="str">
        <f t="shared" ca="1" si="150"/>
        <v>Somerset</v>
      </c>
      <c r="G527" s="96">
        <v>131</v>
      </c>
      <c r="H527" s="114">
        <v>131</v>
      </c>
      <c r="I527" s="134">
        <v>98</v>
      </c>
      <c r="J527" s="96">
        <v>25</v>
      </c>
      <c r="K527" s="96">
        <v>4</v>
      </c>
      <c r="L527" s="96">
        <v>4</v>
      </c>
      <c r="M527" s="96">
        <v>0</v>
      </c>
      <c r="N527" s="114">
        <v>0</v>
      </c>
      <c r="O527" s="115">
        <v>119</v>
      </c>
      <c r="P527" s="96">
        <v>6</v>
      </c>
      <c r="Q527" s="96">
        <v>3</v>
      </c>
      <c r="R527" s="114">
        <v>3</v>
      </c>
      <c r="S527" s="115">
        <v>57</v>
      </c>
      <c r="T527" s="96">
        <v>49</v>
      </c>
      <c r="U527" s="96">
        <v>16</v>
      </c>
      <c r="V527" s="96">
        <v>6</v>
      </c>
      <c r="W527" s="114">
        <v>3</v>
      </c>
      <c r="X527" s="115">
        <v>18</v>
      </c>
      <c r="Y527" s="96">
        <v>55</v>
      </c>
      <c r="Z527" s="96">
        <v>42</v>
      </c>
      <c r="AA527" s="96">
        <v>6</v>
      </c>
      <c r="AB527" s="96">
        <v>9</v>
      </c>
      <c r="AC527" s="114">
        <v>1</v>
      </c>
      <c r="AD527" s="115">
        <v>95</v>
      </c>
      <c r="AE527" s="96">
        <v>26</v>
      </c>
      <c r="AF527" s="96">
        <v>5</v>
      </c>
      <c r="AG527" s="96">
        <v>2</v>
      </c>
      <c r="AH527" s="96">
        <v>3</v>
      </c>
      <c r="AI527" s="96" t="s">
        <v>0</v>
      </c>
      <c r="AJ527" s="75"/>
      <c r="AK527" s="75"/>
      <c r="AL527" s="75"/>
      <c r="AM527" s="75"/>
      <c r="AN527" s="75"/>
    </row>
    <row r="528" spans="1:40" x14ac:dyDescent="0.2">
      <c r="A528" s="81" t="str">
        <f t="shared" si="147"/>
        <v>111AF142825</v>
      </c>
      <c r="B528" s="81" t="str">
        <f t="shared" si="148"/>
        <v>SW</v>
      </c>
      <c r="C528" s="81" t="str">
        <f t="shared" si="149"/>
        <v>Kernow Health</v>
      </c>
      <c r="D528" s="70">
        <v>42825</v>
      </c>
      <c r="E528" s="95" t="s">
        <v>192</v>
      </c>
      <c r="F528" s="95" t="str">
        <f t="shared" ca="1" si="150"/>
        <v>Cornwall</v>
      </c>
      <c r="G528" s="96">
        <v>539</v>
      </c>
      <c r="H528" s="114">
        <v>154</v>
      </c>
      <c r="I528" s="134">
        <v>117</v>
      </c>
      <c r="J528" s="96">
        <v>24</v>
      </c>
      <c r="K528" s="96">
        <v>3</v>
      </c>
      <c r="L528" s="96">
        <v>4</v>
      </c>
      <c r="M528" s="96">
        <v>4</v>
      </c>
      <c r="N528" s="114">
        <v>2</v>
      </c>
      <c r="O528" s="115">
        <v>130</v>
      </c>
      <c r="P528" s="96">
        <v>6</v>
      </c>
      <c r="Q528" s="96">
        <v>1</v>
      </c>
      <c r="R528" s="114">
        <v>2</v>
      </c>
      <c r="S528" s="115">
        <v>32</v>
      </c>
      <c r="T528" s="96">
        <v>73</v>
      </c>
      <c r="U528" s="96">
        <v>32</v>
      </c>
      <c r="V528" s="96">
        <v>15</v>
      </c>
      <c r="W528" s="114">
        <v>2</v>
      </c>
      <c r="X528" s="115">
        <v>41</v>
      </c>
      <c r="Y528" s="96">
        <v>28</v>
      </c>
      <c r="Z528" s="96">
        <v>37</v>
      </c>
      <c r="AA528" s="96">
        <v>33</v>
      </c>
      <c r="AB528" s="96">
        <v>7</v>
      </c>
      <c r="AC528" s="114">
        <v>8</v>
      </c>
      <c r="AD528" s="115">
        <v>6</v>
      </c>
      <c r="AE528" s="96">
        <v>1</v>
      </c>
      <c r="AF528" s="96">
        <v>1</v>
      </c>
      <c r="AG528" s="96">
        <v>0</v>
      </c>
      <c r="AH528" s="96">
        <v>146</v>
      </c>
      <c r="AI528" s="96" t="s">
        <v>0</v>
      </c>
      <c r="AJ528" s="75"/>
      <c r="AK528" s="75"/>
      <c r="AL528" s="75"/>
      <c r="AM528" s="75"/>
      <c r="AN528" s="75"/>
    </row>
    <row r="529" spans="1:40" x14ac:dyDescent="0.2">
      <c r="A529" s="81" t="str">
        <f t="shared" si="147"/>
        <v>111AF242825</v>
      </c>
      <c r="B529" s="81" t="str">
        <f t="shared" si="148"/>
        <v>SW</v>
      </c>
      <c r="C529" s="81" t="str">
        <f t="shared" si="149"/>
        <v>Devon Doctors</v>
      </c>
      <c r="D529" s="70">
        <v>42825</v>
      </c>
      <c r="E529" s="95" t="s">
        <v>194</v>
      </c>
      <c r="F529" s="95" t="str">
        <f t="shared" ca="1" si="150"/>
        <v>Devon</v>
      </c>
      <c r="G529" s="96">
        <v>245</v>
      </c>
      <c r="H529" s="114">
        <v>245</v>
      </c>
      <c r="I529" s="134">
        <v>178</v>
      </c>
      <c r="J529" s="96">
        <v>42</v>
      </c>
      <c r="K529" s="96">
        <v>10</v>
      </c>
      <c r="L529" s="96">
        <v>2</v>
      </c>
      <c r="M529" s="96">
        <v>8</v>
      </c>
      <c r="N529" s="114">
        <v>5</v>
      </c>
      <c r="O529" s="115">
        <v>211</v>
      </c>
      <c r="P529" s="96">
        <v>16</v>
      </c>
      <c r="Q529" s="96">
        <v>8</v>
      </c>
      <c r="R529" s="114">
        <v>10</v>
      </c>
      <c r="S529" s="115">
        <v>105</v>
      </c>
      <c r="T529" s="96">
        <v>86</v>
      </c>
      <c r="U529" s="96">
        <v>39</v>
      </c>
      <c r="V529" s="96">
        <v>6</v>
      </c>
      <c r="W529" s="114">
        <v>9</v>
      </c>
      <c r="X529" s="115">
        <v>45</v>
      </c>
      <c r="Y529" s="96">
        <v>87</v>
      </c>
      <c r="Z529" s="96">
        <v>74</v>
      </c>
      <c r="AA529" s="96">
        <v>5</v>
      </c>
      <c r="AB529" s="96">
        <v>18</v>
      </c>
      <c r="AC529" s="114">
        <v>16</v>
      </c>
      <c r="AD529" s="115">
        <v>182</v>
      </c>
      <c r="AE529" s="96">
        <v>36</v>
      </c>
      <c r="AF529" s="96">
        <v>10</v>
      </c>
      <c r="AG529" s="96">
        <v>6</v>
      </c>
      <c r="AH529" s="96">
        <v>11</v>
      </c>
      <c r="AI529" s="96" t="s">
        <v>0</v>
      </c>
      <c r="AJ529" s="75"/>
      <c r="AK529" s="75"/>
      <c r="AL529" s="75"/>
      <c r="AM529" s="75"/>
      <c r="AN529" s="75"/>
    </row>
    <row r="530" spans="1:40" x14ac:dyDescent="0.2">
      <c r="A530" s="81" t="str">
        <f t="shared" si="147"/>
        <v>111AF342825</v>
      </c>
      <c r="B530" s="81" t="str">
        <f t="shared" si="148"/>
        <v>E</v>
      </c>
      <c r="C530" s="81" t="str">
        <f t="shared" si="149"/>
        <v>SCAS</v>
      </c>
      <c r="D530" s="70">
        <v>42825</v>
      </c>
      <c r="E530" s="95" t="s">
        <v>331</v>
      </c>
      <c r="F530" s="95" t="str">
        <f t="shared" ca="1" si="150"/>
        <v>Bedfordshire</v>
      </c>
      <c r="G530" s="96">
        <v>1000</v>
      </c>
      <c r="H530" s="114">
        <v>88</v>
      </c>
      <c r="I530" s="134">
        <v>73</v>
      </c>
      <c r="J530" s="96">
        <v>5</v>
      </c>
      <c r="K530" s="96">
        <v>3</v>
      </c>
      <c r="L530" s="96">
        <v>2</v>
      </c>
      <c r="M530" s="96">
        <v>2</v>
      </c>
      <c r="N530" s="114">
        <v>3</v>
      </c>
      <c r="O530" s="115">
        <v>71</v>
      </c>
      <c r="P530" s="96">
        <v>7</v>
      </c>
      <c r="Q530" s="96">
        <v>5</v>
      </c>
      <c r="R530" s="114">
        <v>5</v>
      </c>
      <c r="S530" s="115">
        <v>24</v>
      </c>
      <c r="T530" s="96">
        <v>45</v>
      </c>
      <c r="U530" s="96">
        <v>12</v>
      </c>
      <c r="V530" s="96">
        <v>1</v>
      </c>
      <c r="W530" s="114">
        <v>6</v>
      </c>
      <c r="X530" s="115">
        <v>25</v>
      </c>
      <c r="Y530" s="96">
        <v>30</v>
      </c>
      <c r="Z530" s="96">
        <v>42</v>
      </c>
      <c r="AA530" s="96">
        <v>5</v>
      </c>
      <c r="AB530" s="96">
        <v>3</v>
      </c>
      <c r="AC530" s="114">
        <v>4</v>
      </c>
      <c r="AD530" s="115">
        <v>53</v>
      </c>
      <c r="AE530" s="96">
        <v>25</v>
      </c>
      <c r="AF530" s="96">
        <v>5</v>
      </c>
      <c r="AG530" s="96">
        <v>3</v>
      </c>
      <c r="AH530" s="96">
        <v>2</v>
      </c>
      <c r="AI530" s="96" t="s">
        <v>0</v>
      </c>
      <c r="AJ530" s="75"/>
      <c r="AK530" s="75"/>
      <c r="AL530" s="75"/>
      <c r="AM530" s="75"/>
      <c r="AN530" s="75"/>
    </row>
    <row r="531" spans="1:40" x14ac:dyDescent="0.2">
      <c r="A531" s="81" t="str">
        <f t="shared" si="147"/>
        <v>111AF442825</v>
      </c>
      <c r="B531" s="81" t="str">
        <f t="shared" si="148"/>
        <v>M</v>
      </c>
      <c r="C531" s="81" t="str">
        <f t="shared" si="149"/>
        <v>Vocare</v>
      </c>
      <c r="D531" s="70">
        <v>42825</v>
      </c>
      <c r="E531" s="95" t="s">
        <v>200</v>
      </c>
      <c r="F531" s="95" t="str">
        <f t="shared" ca="1" si="150"/>
        <v>Staffordshire</v>
      </c>
      <c r="G531" s="96">
        <v>256</v>
      </c>
      <c r="H531" s="114">
        <v>256</v>
      </c>
      <c r="I531" s="134">
        <v>213</v>
      </c>
      <c r="J531" s="96">
        <v>34</v>
      </c>
      <c r="K531" s="96">
        <v>4</v>
      </c>
      <c r="L531" s="96">
        <v>2</v>
      </c>
      <c r="M531" s="96">
        <v>3</v>
      </c>
      <c r="N531" s="114">
        <v>0</v>
      </c>
      <c r="O531" s="115">
        <v>230</v>
      </c>
      <c r="P531" s="96">
        <v>17</v>
      </c>
      <c r="Q531" s="96">
        <v>8</v>
      </c>
      <c r="R531" s="114">
        <v>1</v>
      </c>
      <c r="S531" s="115">
        <v>126</v>
      </c>
      <c r="T531" s="96">
        <v>71</v>
      </c>
      <c r="U531" s="96">
        <v>44</v>
      </c>
      <c r="V531" s="96">
        <v>12</v>
      </c>
      <c r="W531" s="114">
        <v>3</v>
      </c>
      <c r="X531" s="115">
        <v>49</v>
      </c>
      <c r="Y531" s="96">
        <v>85</v>
      </c>
      <c r="Z531" s="96">
        <v>106</v>
      </c>
      <c r="AA531" s="96">
        <v>6</v>
      </c>
      <c r="AB531" s="96">
        <v>8</v>
      </c>
      <c r="AC531" s="114">
        <v>2</v>
      </c>
      <c r="AD531" s="115">
        <v>215</v>
      </c>
      <c r="AE531" s="96">
        <v>29</v>
      </c>
      <c r="AF531" s="96">
        <v>6</v>
      </c>
      <c r="AG531" s="96">
        <v>5</v>
      </c>
      <c r="AH531" s="96">
        <v>1</v>
      </c>
      <c r="AI531" s="96" t="s">
        <v>0</v>
      </c>
      <c r="AJ531" s="75"/>
      <c r="AK531" s="75"/>
      <c r="AL531" s="75"/>
      <c r="AM531" s="75"/>
      <c r="AN531" s="75"/>
    </row>
    <row r="532" spans="1:40" x14ac:dyDescent="0.2">
      <c r="A532" s="81" t="str">
        <f t="shared" si="147"/>
        <v>111AF842825</v>
      </c>
      <c r="B532" s="81" t="str">
        <f t="shared" si="148"/>
        <v>NW</v>
      </c>
      <c r="C532" s="81" t="str">
        <f t="shared" si="149"/>
        <v>NWAS</v>
      </c>
      <c r="D532" s="70">
        <v>42825</v>
      </c>
      <c r="E532" s="95" t="s">
        <v>218</v>
      </c>
      <c r="F532" s="95" t="str">
        <f t="shared" ca="1" si="150"/>
        <v>North West including Blackpool</v>
      </c>
      <c r="G532" s="96">
        <v>7800</v>
      </c>
      <c r="H532" s="114">
        <v>1220</v>
      </c>
      <c r="I532" s="134">
        <v>890</v>
      </c>
      <c r="J532" s="96">
        <v>179</v>
      </c>
      <c r="K532" s="96">
        <v>54</v>
      </c>
      <c r="L532" s="96">
        <v>32</v>
      </c>
      <c r="M532" s="96">
        <v>46</v>
      </c>
      <c r="N532" s="114">
        <v>19</v>
      </c>
      <c r="O532" s="115">
        <v>1041</v>
      </c>
      <c r="P532" s="96">
        <v>84</v>
      </c>
      <c r="Q532" s="96">
        <v>60</v>
      </c>
      <c r="R532" s="114">
        <v>35</v>
      </c>
      <c r="S532" s="115">
        <v>319</v>
      </c>
      <c r="T532" s="96">
        <v>665</v>
      </c>
      <c r="U532" s="96">
        <v>149</v>
      </c>
      <c r="V532" s="96">
        <v>41</v>
      </c>
      <c r="W532" s="114">
        <v>46</v>
      </c>
      <c r="X532" s="115">
        <v>171</v>
      </c>
      <c r="Y532" s="96">
        <v>339</v>
      </c>
      <c r="Z532" s="96">
        <v>221</v>
      </c>
      <c r="AA532" s="96">
        <v>202</v>
      </c>
      <c r="AB532" s="96">
        <v>172</v>
      </c>
      <c r="AC532" s="114">
        <v>115</v>
      </c>
      <c r="AD532" s="115">
        <v>822</v>
      </c>
      <c r="AE532" s="96">
        <v>251</v>
      </c>
      <c r="AF532" s="96">
        <v>60</v>
      </c>
      <c r="AG532" s="96">
        <v>55</v>
      </c>
      <c r="AH532" s="96">
        <v>32</v>
      </c>
      <c r="AI532" s="96" t="s">
        <v>0</v>
      </c>
      <c r="AJ532" s="75"/>
      <c r="AK532" s="75"/>
      <c r="AL532" s="75"/>
      <c r="AM532" s="75"/>
      <c r="AN532" s="75"/>
    </row>
    <row r="533" spans="1:40" x14ac:dyDescent="0.2">
      <c r="A533" s="81" t="str">
        <f t="shared" si="147"/>
        <v>111AG442825</v>
      </c>
      <c r="B533" s="81" t="str">
        <f t="shared" si="148"/>
        <v>SE</v>
      </c>
      <c r="C533" s="81" t="str">
        <f t="shared" si="149"/>
        <v>IC24</v>
      </c>
      <c r="D533" s="70">
        <v>42825</v>
      </c>
      <c r="E533" s="95" t="s">
        <v>294</v>
      </c>
      <c r="F533" s="95" t="str">
        <f t="shared" ca="1" si="150"/>
        <v>East Kent</v>
      </c>
      <c r="G533" s="96">
        <v>383</v>
      </c>
      <c r="H533" s="114">
        <v>262</v>
      </c>
      <c r="I533" s="134">
        <v>109</v>
      </c>
      <c r="J533" s="96">
        <v>84</v>
      </c>
      <c r="K533" s="96">
        <v>63</v>
      </c>
      <c r="L533" s="96">
        <v>4</v>
      </c>
      <c r="M533" s="96">
        <v>2</v>
      </c>
      <c r="N533" s="114">
        <v>0</v>
      </c>
      <c r="O533" s="115">
        <v>231</v>
      </c>
      <c r="P533" s="96">
        <v>19</v>
      </c>
      <c r="Q533" s="96">
        <v>12</v>
      </c>
      <c r="R533" s="114">
        <v>0</v>
      </c>
      <c r="S533" s="115">
        <v>148</v>
      </c>
      <c r="T533" s="96">
        <v>57</v>
      </c>
      <c r="U533" s="96">
        <v>29</v>
      </c>
      <c r="V533" s="96">
        <v>20</v>
      </c>
      <c r="W533" s="114">
        <v>8</v>
      </c>
      <c r="X533" s="115">
        <v>49</v>
      </c>
      <c r="Y533" s="96">
        <v>51</v>
      </c>
      <c r="Z533" s="96">
        <v>106</v>
      </c>
      <c r="AA533" s="96">
        <v>36</v>
      </c>
      <c r="AB533" s="96">
        <v>18</v>
      </c>
      <c r="AC533" s="114">
        <v>2</v>
      </c>
      <c r="AD533" s="115">
        <v>175</v>
      </c>
      <c r="AE533" s="96">
        <v>32</v>
      </c>
      <c r="AF533" s="96">
        <v>28</v>
      </c>
      <c r="AG533" s="96">
        <v>23</v>
      </c>
      <c r="AH533" s="96">
        <v>4</v>
      </c>
      <c r="AI533" s="96" t="s">
        <v>0</v>
      </c>
      <c r="AJ533" s="75"/>
      <c r="AK533" s="75"/>
      <c r="AL533" s="75"/>
      <c r="AM533" s="75"/>
      <c r="AN533" s="75"/>
    </row>
    <row r="534" spans="1:40" x14ac:dyDescent="0.2">
      <c r="A534" s="81" t="str">
        <f t="shared" si="147"/>
        <v>111AG542825</v>
      </c>
      <c r="B534" s="81" t="str">
        <f t="shared" si="148"/>
        <v>L</v>
      </c>
      <c r="C534" s="81" t="str">
        <f t="shared" si="149"/>
        <v>Vocare</v>
      </c>
      <c r="D534" s="70">
        <v>42825</v>
      </c>
      <c r="E534" s="95" t="s">
        <v>296</v>
      </c>
      <c r="F534" s="95" t="str">
        <f t="shared" ca="1" si="150"/>
        <v>South West London</v>
      </c>
      <c r="G534" s="96">
        <v>207</v>
      </c>
      <c r="H534" s="114">
        <v>207</v>
      </c>
      <c r="I534" s="134">
        <v>143</v>
      </c>
      <c r="J534" s="96">
        <v>38</v>
      </c>
      <c r="K534" s="96">
        <v>11</v>
      </c>
      <c r="L534" s="96">
        <v>7</v>
      </c>
      <c r="M534" s="96">
        <v>4</v>
      </c>
      <c r="N534" s="114">
        <v>4</v>
      </c>
      <c r="O534" s="115">
        <v>179</v>
      </c>
      <c r="P534" s="96">
        <v>12</v>
      </c>
      <c r="Q534" s="96">
        <v>10</v>
      </c>
      <c r="R534" s="114">
        <v>6</v>
      </c>
      <c r="S534" s="115">
        <v>101</v>
      </c>
      <c r="T534" s="96">
        <v>66</v>
      </c>
      <c r="U534" s="96">
        <v>23</v>
      </c>
      <c r="V534" s="96">
        <v>7</v>
      </c>
      <c r="W534" s="114">
        <v>10</v>
      </c>
      <c r="X534" s="115">
        <v>25</v>
      </c>
      <c r="Y534" s="96">
        <v>85</v>
      </c>
      <c r="Z534" s="96">
        <v>53</v>
      </c>
      <c r="AA534" s="96">
        <v>8</v>
      </c>
      <c r="AB534" s="96">
        <v>17</v>
      </c>
      <c r="AC534" s="114">
        <v>19</v>
      </c>
      <c r="AD534" s="115">
        <v>140</v>
      </c>
      <c r="AE534" s="96">
        <v>43</v>
      </c>
      <c r="AF534" s="96">
        <v>3</v>
      </c>
      <c r="AG534" s="96">
        <v>9</v>
      </c>
      <c r="AH534" s="96">
        <v>12</v>
      </c>
      <c r="AI534" s="96" t="s">
        <v>0</v>
      </c>
      <c r="AJ534" s="75"/>
      <c r="AK534" s="75"/>
      <c r="AL534" s="75"/>
      <c r="AM534" s="75"/>
      <c r="AN534" s="75"/>
    </row>
    <row r="535" spans="1:40" x14ac:dyDescent="0.2">
      <c r="A535" s="81" t="str">
        <f t="shared" si="147"/>
        <v>111AG642825</v>
      </c>
      <c r="B535" s="81" t="str">
        <f t="shared" si="148"/>
        <v>SE</v>
      </c>
      <c r="C535" s="81" t="str">
        <f t="shared" si="149"/>
        <v>SECAmb</v>
      </c>
      <c r="D535" s="70">
        <v>42825</v>
      </c>
      <c r="E535" s="95" t="s">
        <v>298</v>
      </c>
      <c r="F535" s="95" t="str">
        <f t="shared" ca="1" si="150"/>
        <v>South East Coast excluding East Kent</v>
      </c>
      <c r="G535" s="96">
        <v>489</v>
      </c>
      <c r="H535" s="114">
        <v>489</v>
      </c>
      <c r="I535" s="134">
        <v>243</v>
      </c>
      <c r="J535" s="96">
        <v>57</v>
      </c>
      <c r="K535" s="96">
        <v>20</v>
      </c>
      <c r="L535" s="96">
        <v>60</v>
      </c>
      <c r="M535" s="96">
        <v>0</v>
      </c>
      <c r="N535" s="114">
        <v>109</v>
      </c>
      <c r="O535" s="115">
        <v>343</v>
      </c>
      <c r="P535" s="96">
        <v>23</v>
      </c>
      <c r="Q535" s="96">
        <v>15</v>
      </c>
      <c r="R535" s="114">
        <v>108</v>
      </c>
      <c r="S535" s="115">
        <v>50</v>
      </c>
      <c r="T535" s="96">
        <v>23</v>
      </c>
      <c r="U535" s="96">
        <v>15</v>
      </c>
      <c r="V535" s="96">
        <v>27</v>
      </c>
      <c r="W535" s="114">
        <v>374</v>
      </c>
      <c r="X535" s="115">
        <v>46</v>
      </c>
      <c r="Y535" s="96">
        <v>133</v>
      </c>
      <c r="Z535" s="96">
        <v>174</v>
      </c>
      <c r="AA535" s="96">
        <v>127</v>
      </c>
      <c r="AB535" s="96">
        <v>0</v>
      </c>
      <c r="AC535" s="114">
        <v>9</v>
      </c>
      <c r="AD535" s="115">
        <v>0</v>
      </c>
      <c r="AE535" s="96">
        <v>0</v>
      </c>
      <c r="AF535" s="96">
        <v>0</v>
      </c>
      <c r="AG535" s="96">
        <v>0</v>
      </c>
      <c r="AH535" s="96">
        <v>0</v>
      </c>
      <c r="AI535" s="96" t="s">
        <v>0</v>
      </c>
      <c r="AJ535" s="75"/>
      <c r="AK535" s="75"/>
      <c r="AL535" s="75"/>
      <c r="AM535" s="75"/>
      <c r="AN535" s="75"/>
    </row>
    <row r="536" spans="1:40" x14ac:dyDescent="0.2">
      <c r="A536" s="82" t="str">
        <f t="shared" si="147"/>
        <v>111AA143008</v>
      </c>
      <c r="B536" s="82" t="str">
        <f t="shared" si="148"/>
        <v>NE</v>
      </c>
      <c r="C536" s="82" t="str">
        <f t="shared" si="149"/>
        <v>NEAS</v>
      </c>
      <c r="D536" s="90">
        <v>43008</v>
      </c>
      <c r="E536" s="97" t="s">
        <v>10</v>
      </c>
      <c r="F536" s="97" t="str">
        <f t="shared" ca="1" si="150"/>
        <v>North East</v>
      </c>
      <c r="G536" s="98">
        <v>9000</v>
      </c>
      <c r="H536" s="116">
        <v>459</v>
      </c>
      <c r="I536" s="98">
        <v>276</v>
      </c>
      <c r="J536" s="98">
        <v>129</v>
      </c>
      <c r="K536" s="98">
        <v>18</v>
      </c>
      <c r="L536" s="98">
        <v>15</v>
      </c>
      <c r="M536" s="98">
        <v>18</v>
      </c>
      <c r="N536" s="116">
        <v>3</v>
      </c>
      <c r="O536" s="117">
        <v>382</v>
      </c>
      <c r="P536" s="98">
        <v>46</v>
      </c>
      <c r="Q536" s="98">
        <v>16</v>
      </c>
      <c r="R536" s="116">
        <v>15</v>
      </c>
      <c r="S536" s="117">
        <v>188</v>
      </c>
      <c r="T536" s="98">
        <v>141</v>
      </c>
      <c r="U536" s="98">
        <v>70</v>
      </c>
      <c r="V536" s="98">
        <v>21</v>
      </c>
      <c r="W536" s="116">
        <v>39</v>
      </c>
      <c r="X536" s="117">
        <v>62</v>
      </c>
      <c r="Y536" s="98">
        <v>138</v>
      </c>
      <c r="Z536" s="98">
        <v>181</v>
      </c>
      <c r="AA536" s="98">
        <v>20</v>
      </c>
      <c r="AB536" s="98">
        <v>14</v>
      </c>
      <c r="AC536" s="116">
        <v>44</v>
      </c>
      <c r="AD536" s="117">
        <v>286</v>
      </c>
      <c r="AE536" s="98">
        <v>110</v>
      </c>
      <c r="AF536" s="98">
        <v>30</v>
      </c>
      <c r="AG536" s="98">
        <v>17</v>
      </c>
      <c r="AH536" s="98">
        <v>16</v>
      </c>
      <c r="AI536" s="98" t="s">
        <v>0</v>
      </c>
      <c r="AJ536" s="75"/>
      <c r="AK536" s="75"/>
      <c r="AL536" s="75"/>
      <c r="AM536" s="75"/>
      <c r="AN536" s="75"/>
    </row>
    <row r="537" spans="1:40" x14ac:dyDescent="0.2">
      <c r="A537" s="81" t="str">
        <f t="shared" si="147"/>
        <v>111AA243008</v>
      </c>
      <c r="B537" s="81" t="str">
        <f t="shared" si="148"/>
        <v>M</v>
      </c>
      <c r="C537" s="81" t="str">
        <f t="shared" si="149"/>
        <v>DHU</v>
      </c>
      <c r="D537" s="70">
        <v>43008</v>
      </c>
      <c r="E537" s="95" t="s">
        <v>25</v>
      </c>
      <c r="F537" s="95" t="str">
        <f t="shared" ca="1" si="150"/>
        <v>Lincolnshire</v>
      </c>
      <c r="G537" s="96">
        <v>652</v>
      </c>
      <c r="H537" s="114">
        <v>192</v>
      </c>
      <c r="I537" s="134">
        <v>127</v>
      </c>
      <c r="J537" s="96">
        <v>38</v>
      </c>
      <c r="K537" s="96">
        <v>7</v>
      </c>
      <c r="L537" s="96">
        <v>17</v>
      </c>
      <c r="M537" s="96">
        <v>0</v>
      </c>
      <c r="N537" s="114">
        <v>3</v>
      </c>
      <c r="O537" s="115">
        <v>163</v>
      </c>
      <c r="P537" s="96">
        <v>19</v>
      </c>
      <c r="Q537" s="96">
        <v>8</v>
      </c>
      <c r="R537" s="114">
        <v>2</v>
      </c>
      <c r="S537" s="115">
        <v>41</v>
      </c>
      <c r="T537" s="96">
        <v>95</v>
      </c>
      <c r="U537" s="96">
        <v>38</v>
      </c>
      <c r="V537" s="96">
        <v>11</v>
      </c>
      <c r="W537" s="114">
        <v>7</v>
      </c>
      <c r="X537" s="115">
        <v>41</v>
      </c>
      <c r="Y537" s="96">
        <v>51</v>
      </c>
      <c r="Z537" s="96">
        <v>64</v>
      </c>
      <c r="AA537" s="96">
        <v>9</v>
      </c>
      <c r="AB537" s="96">
        <v>16</v>
      </c>
      <c r="AC537" s="114">
        <v>11</v>
      </c>
      <c r="AD537" s="115">
        <v>124</v>
      </c>
      <c r="AE537" s="96">
        <v>40</v>
      </c>
      <c r="AF537" s="96">
        <v>14</v>
      </c>
      <c r="AG537" s="96">
        <v>11</v>
      </c>
      <c r="AH537" s="96">
        <v>3</v>
      </c>
      <c r="AI537" s="96" t="s">
        <v>0</v>
      </c>
      <c r="AJ537" s="75"/>
      <c r="AK537" s="75"/>
      <c r="AL537" s="75"/>
      <c r="AM537" s="75"/>
      <c r="AN537" s="75"/>
    </row>
    <row r="538" spans="1:40" x14ac:dyDescent="0.2">
      <c r="A538" s="81" t="str">
        <f t="shared" si="147"/>
        <v>111AA443008</v>
      </c>
      <c r="B538" s="81" t="str">
        <f t="shared" si="148"/>
        <v>M</v>
      </c>
      <c r="C538" s="81" t="str">
        <f t="shared" si="149"/>
        <v>DHU</v>
      </c>
      <c r="D538" s="70">
        <v>43008</v>
      </c>
      <c r="E538" s="95" t="s">
        <v>28</v>
      </c>
      <c r="F538" s="95" t="str">
        <f t="shared" ca="1" si="150"/>
        <v>Nottinghamshire</v>
      </c>
      <c r="G538" s="96">
        <v>653</v>
      </c>
      <c r="H538" s="114">
        <v>179</v>
      </c>
      <c r="I538" s="134">
        <v>131</v>
      </c>
      <c r="J538" s="96">
        <v>25</v>
      </c>
      <c r="K538" s="96">
        <v>11</v>
      </c>
      <c r="L538" s="96">
        <v>10</v>
      </c>
      <c r="M538" s="96">
        <v>0</v>
      </c>
      <c r="N538" s="114">
        <v>2</v>
      </c>
      <c r="O538" s="115">
        <v>156</v>
      </c>
      <c r="P538" s="96">
        <v>14</v>
      </c>
      <c r="Q538" s="96">
        <v>6</v>
      </c>
      <c r="R538" s="114">
        <v>3</v>
      </c>
      <c r="S538" s="115">
        <v>50</v>
      </c>
      <c r="T538" s="96">
        <v>83</v>
      </c>
      <c r="U538" s="96">
        <v>31</v>
      </c>
      <c r="V538" s="96">
        <v>12</v>
      </c>
      <c r="W538" s="114">
        <v>3</v>
      </c>
      <c r="X538" s="115">
        <v>40</v>
      </c>
      <c r="Y538" s="96">
        <v>39</v>
      </c>
      <c r="Z538" s="96">
        <v>62</v>
      </c>
      <c r="AA538" s="96">
        <v>10</v>
      </c>
      <c r="AB538" s="96">
        <v>12</v>
      </c>
      <c r="AC538" s="114">
        <v>16</v>
      </c>
      <c r="AD538" s="115">
        <v>111</v>
      </c>
      <c r="AE538" s="96">
        <v>43</v>
      </c>
      <c r="AF538" s="96">
        <v>17</v>
      </c>
      <c r="AG538" s="96">
        <v>5</v>
      </c>
      <c r="AH538" s="96">
        <v>3</v>
      </c>
      <c r="AI538" s="96" t="s">
        <v>0</v>
      </c>
      <c r="AJ538" s="75"/>
      <c r="AK538" s="75"/>
      <c r="AL538" s="75"/>
      <c r="AM538" s="75"/>
      <c r="AN538" s="75"/>
    </row>
    <row r="539" spans="1:40" x14ac:dyDescent="0.2">
      <c r="A539" s="81" t="str">
        <f t="shared" si="147"/>
        <v>111AA543008</v>
      </c>
      <c r="B539" s="81" t="str">
        <f t="shared" si="148"/>
        <v>M</v>
      </c>
      <c r="C539" s="81" t="str">
        <f t="shared" si="149"/>
        <v>DHU</v>
      </c>
      <c r="D539" s="70">
        <v>43008</v>
      </c>
      <c r="E539" s="95" t="s">
        <v>30</v>
      </c>
      <c r="F539" s="95" t="str">
        <f t="shared" ca="1" si="150"/>
        <v>Derbyshire</v>
      </c>
      <c r="G539" s="96">
        <v>653</v>
      </c>
      <c r="H539" s="114">
        <v>190</v>
      </c>
      <c r="I539" s="134">
        <v>141</v>
      </c>
      <c r="J539" s="96">
        <v>33</v>
      </c>
      <c r="K539" s="96">
        <v>8</v>
      </c>
      <c r="L539" s="96">
        <v>6</v>
      </c>
      <c r="M539" s="96">
        <v>0</v>
      </c>
      <c r="N539" s="114">
        <v>2</v>
      </c>
      <c r="O539" s="115">
        <v>169</v>
      </c>
      <c r="P539" s="96">
        <v>16</v>
      </c>
      <c r="Q539" s="96">
        <v>3</v>
      </c>
      <c r="R539" s="114">
        <v>2</v>
      </c>
      <c r="S539" s="115">
        <v>39</v>
      </c>
      <c r="T539" s="96">
        <v>100</v>
      </c>
      <c r="U539" s="96">
        <v>38</v>
      </c>
      <c r="V539" s="96">
        <v>10</v>
      </c>
      <c r="W539" s="114">
        <v>3</v>
      </c>
      <c r="X539" s="115">
        <v>43</v>
      </c>
      <c r="Y539" s="96">
        <v>46</v>
      </c>
      <c r="Z539" s="96">
        <v>59</v>
      </c>
      <c r="AA539" s="96">
        <v>9</v>
      </c>
      <c r="AB539" s="96">
        <v>25</v>
      </c>
      <c r="AC539" s="114">
        <v>8</v>
      </c>
      <c r="AD539" s="115">
        <v>132</v>
      </c>
      <c r="AE539" s="96">
        <v>42</v>
      </c>
      <c r="AF539" s="96">
        <v>11</v>
      </c>
      <c r="AG539" s="96">
        <v>4</v>
      </c>
      <c r="AH539" s="96">
        <v>1</v>
      </c>
      <c r="AI539" s="96" t="s">
        <v>0</v>
      </c>
      <c r="AJ539" s="75"/>
      <c r="AK539" s="75"/>
      <c r="AL539" s="75"/>
      <c r="AM539" s="75"/>
      <c r="AN539" s="75"/>
    </row>
    <row r="540" spans="1:40" x14ac:dyDescent="0.2">
      <c r="A540" s="81" t="str">
        <f t="shared" si="147"/>
        <v>111AA643008</v>
      </c>
      <c r="B540" s="81" t="str">
        <f t="shared" si="148"/>
        <v>SE</v>
      </c>
      <c r="C540" s="81" t="str">
        <f t="shared" si="149"/>
        <v>IOW</v>
      </c>
      <c r="D540" s="70">
        <v>43008</v>
      </c>
      <c r="E540" s="95" t="s">
        <v>32</v>
      </c>
      <c r="F540" s="95" t="str">
        <f t="shared" ca="1" si="150"/>
        <v>Isle of Wight</v>
      </c>
      <c r="G540" s="96">
        <v>500</v>
      </c>
      <c r="H540" s="114">
        <v>66</v>
      </c>
      <c r="I540" s="134">
        <v>47</v>
      </c>
      <c r="J540" s="96">
        <v>7</v>
      </c>
      <c r="K540" s="96">
        <v>2</v>
      </c>
      <c r="L540" s="96">
        <v>2</v>
      </c>
      <c r="M540" s="96">
        <v>3</v>
      </c>
      <c r="N540" s="114">
        <v>5</v>
      </c>
      <c r="O540" s="115">
        <v>56</v>
      </c>
      <c r="P540" s="96">
        <v>4</v>
      </c>
      <c r="Q540" s="96">
        <v>3</v>
      </c>
      <c r="R540" s="114">
        <v>3</v>
      </c>
      <c r="S540" s="115">
        <v>21</v>
      </c>
      <c r="T540" s="96">
        <v>25</v>
      </c>
      <c r="U540" s="96">
        <v>7</v>
      </c>
      <c r="V540" s="96">
        <v>2</v>
      </c>
      <c r="W540" s="114">
        <v>11</v>
      </c>
      <c r="X540" s="115">
        <v>12</v>
      </c>
      <c r="Y540" s="96">
        <v>16</v>
      </c>
      <c r="Z540" s="96">
        <v>28</v>
      </c>
      <c r="AA540" s="96">
        <v>2</v>
      </c>
      <c r="AB540" s="96">
        <v>3</v>
      </c>
      <c r="AC540" s="114">
        <v>5</v>
      </c>
      <c r="AD540" s="115">
        <v>46</v>
      </c>
      <c r="AE540" s="96">
        <v>14</v>
      </c>
      <c r="AF540" s="96">
        <v>2</v>
      </c>
      <c r="AG540" s="96">
        <v>3</v>
      </c>
      <c r="AH540" s="96">
        <v>1</v>
      </c>
      <c r="AI540" s="96" t="s">
        <v>0</v>
      </c>
      <c r="AJ540" s="75"/>
      <c r="AK540" s="75"/>
      <c r="AL540" s="75"/>
      <c r="AM540" s="75"/>
      <c r="AN540" s="75"/>
    </row>
    <row r="541" spans="1:40" x14ac:dyDescent="0.2">
      <c r="A541" s="81" t="str">
        <f t="shared" si="147"/>
        <v>111AA743008</v>
      </c>
      <c r="B541" s="81" t="str">
        <f t="shared" si="148"/>
        <v>L</v>
      </c>
      <c r="C541" s="81" t="str">
        <f t="shared" si="149"/>
        <v>LCW</v>
      </c>
      <c r="D541" s="70">
        <v>43008</v>
      </c>
      <c r="E541" s="95" t="s">
        <v>35</v>
      </c>
      <c r="F541" s="95" t="str">
        <f t="shared" ca="1" si="150"/>
        <v>Inner North West London</v>
      </c>
      <c r="G541" s="96">
        <v>112</v>
      </c>
      <c r="H541" s="114">
        <v>112</v>
      </c>
      <c r="I541" s="134">
        <v>72</v>
      </c>
      <c r="J541" s="96">
        <v>25</v>
      </c>
      <c r="K541" s="96">
        <v>8</v>
      </c>
      <c r="L541" s="96">
        <v>3</v>
      </c>
      <c r="M541" s="96">
        <v>2</v>
      </c>
      <c r="N541" s="114">
        <v>2</v>
      </c>
      <c r="O541" s="115">
        <v>101</v>
      </c>
      <c r="P541" s="96">
        <v>7</v>
      </c>
      <c r="Q541" s="96">
        <v>3</v>
      </c>
      <c r="R541" s="114">
        <v>1</v>
      </c>
      <c r="S541" s="115">
        <v>33</v>
      </c>
      <c r="T541" s="96">
        <v>58</v>
      </c>
      <c r="U541" s="96">
        <v>14</v>
      </c>
      <c r="V541" s="96">
        <v>6</v>
      </c>
      <c r="W541" s="114">
        <v>1</v>
      </c>
      <c r="X541" s="115">
        <v>17</v>
      </c>
      <c r="Y541" s="96">
        <v>32</v>
      </c>
      <c r="Z541" s="96">
        <v>54</v>
      </c>
      <c r="AA541" s="96">
        <v>2</v>
      </c>
      <c r="AB541" s="96">
        <v>5</v>
      </c>
      <c r="AC541" s="114">
        <v>2</v>
      </c>
      <c r="AD541" s="115">
        <v>72</v>
      </c>
      <c r="AE541" s="96">
        <v>29</v>
      </c>
      <c r="AF541" s="96">
        <v>9</v>
      </c>
      <c r="AG541" s="96">
        <v>1</v>
      </c>
      <c r="AH541" s="96">
        <v>1</v>
      </c>
      <c r="AI541" s="96" t="s">
        <v>0</v>
      </c>
      <c r="AJ541" s="75"/>
      <c r="AK541" s="75"/>
      <c r="AL541" s="75"/>
      <c r="AM541" s="75"/>
      <c r="AN541" s="75"/>
    </row>
    <row r="542" spans="1:40" x14ac:dyDescent="0.2">
      <c r="A542" s="81" t="str">
        <f t="shared" si="147"/>
        <v>111AA943008</v>
      </c>
      <c r="B542" s="81" t="str">
        <f t="shared" si="148"/>
        <v>L</v>
      </c>
      <c r="C542" s="81" t="str">
        <f t="shared" si="149"/>
        <v>PPG</v>
      </c>
      <c r="D542" s="70">
        <v>43008</v>
      </c>
      <c r="E542" s="95" t="s">
        <v>38</v>
      </c>
      <c r="F542" s="95" t="str">
        <f t="shared" ca="1" si="150"/>
        <v>Hillingdon</v>
      </c>
      <c r="G542" s="96">
        <v>143</v>
      </c>
      <c r="H542" s="114">
        <v>143</v>
      </c>
      <c r="I542" s="134">
        <v>89</v>
      </c>
      <c r="J542" s="96">
        <v>20</v>
      </c>
      <c r="K542" s="96">
        <v>7</v>
      </c>
      <c r="L542" s="96">
        <v>6</v>
      </c>
      <c r="M542" s="96">
        <v>1</v>
      </c>
      <c r="N542" s="114">
        <v>20</v>
      </c>
      <c r="O542" s="115">
        <v>85</v>
      </c>
      <c r="P542" s="96">
        <v>4</v>
      </c>
      <c r="Q542" s="96">
        <v>4</v>
      </c>
      <c r="R542" s="114">
        <v>50</v>
      </c>
      <c r="S542" s="115">
        <v>13</v>
      </c>
      <c r="T542" s="96">
        <v>60</v>
      </c>
      <c r="U542" s="96">
        <v>17</v>
      </c>
      <c r="V542" s="96">
        <v>2</v>
      </c>
      <c r="W542" s="114">
        <v>51</v>
      </c>
      <c r="X542" s="115">
        <v>8</v>
      </c>
      <c r="Y542" s="96">
        <v>32</v>
      </c>
      <c r="Z542" s="96">
        <v>24</v>
      </c>
      <c r="AA542" s="96">
        <v>29</v>
      </c>
      <c r="AB542" s="96">
        <v>0</v>
      </c>
      <c r="AC542" s="114">
        <v>50</v>
      </c>
      <c r="AD542" s="115">
        <v>0</v>
      </c>
      <c r="AE542" s="96">
        <v>0</v>
      </c>
      <c r="AF542" s="96">
        <v>0</v>
      </c>
      <c r="AG542" s="96">
        <v>0</v>
      </c>
      <c r="AH542" s="96">
        <v>0</v>
      </c>
      <c r="AI542" s="96" t="s">
        <v>0</v>
      </c>
      <c r="AJ542" s="75"/>
      <c r="AK542" s="75"/>
      <c r="AL542" s="75"/>
      <c r="AM542" s="75"/>
      <c r="AN542" s="75"/>
    </row>
    <row r="543" spans="1:40" x14ac:dyDescent="0.2">
      <c r="A543" s="81" t="str">
        <f t="shared" si="147"/>
        <v>111AB243008</v>
      </c>
      <c r="B543" s="81" t="str">
        <f t="shared" si="148"/>
        <v>E</v>
      </c>
      <c r="C543" s="81" t="str">
        <f t="shared" si="149"/>
        <v>HUC</v>
      </c>
      <c r="D543" s="70">
        <v>43008</v>
      </c>
      <c r="E543" s="95" t="s">
        <v>43</v>
      </c>
      <c r="F543" s="95" t="str">
        <f t="shared" ca="1" si="150"/>
        <v>Hertfordshire</v>
      </c>
      <c r="G543" s="96">
        <v>3141</v>
      </c>
      <c r="H543" s="114">
        <v>936</v>
      </c>
      <c r="I543" s="134">
        <v>676</v>
      </c>
      <c r="J543" s="96">
        <v>178</v>
      </c>
      <c r="K543" s="96">
        <v>32</v>
      </c>
      <c r="L543" s="96">
        <v>45</v>
      </c>
      <c r="M543" s="96">
        <v>0</v>
      </c>
      <c r="N543" s="114">
        <v>5</v>
      </c>
      <c r="O543" s="115">
        <v>807</v>
      </c>
      <c r="P543" s="96">
        <v>92</v>
      </c>
      <c r="Q543" s="96">
        <v>20</v>
      </c>
      <c r="R543" s="114">
        <v>17</v>
      </c>
      <c r="S543" s="115">
        <v>267</v>
      </c>
      <c r="T543" s="96">
        <v>498</v>
      </c>
      <c r="U543" s="96">
        <v>115</v>
      </c>
      <c r="V543" s="96">
        <v>39</v>
      </c>
      <c r="W543" s="114">
        <v>17</v>
      </c>
      <c r="X543" s="115">
        <v>61</v>
      </c>
      <c r="Y543" s="96">
        <v>94</v>
      </c>
      <c r="Z543" s="96">
        <v>319</v>
      </c>
      <c r="AA543" s="96">
        <v>115</v>
      </c>
      <c r="AB543" s="96">
        <v>0</v>
      </c>
      <c r="AC543" s="114">
        <v>347</v>
      </c>
      <c r="AD543" s="115">
        <v>0</v>
      </c>
      <c r="AE543" s="96">
        <v>0</v>
      </c>
      <c r="AF543" s="96">
        <v>0</v>
      </c>
      <c r="AG543" s="96">
        <v>0</v>
      </c>
      <c r="AH543" s="96">
        <v>0</v>
      </c>
      <c r="AI543" s="96" t="s">
        <v>0</v>
      </c>
      <c r="AJ543" s="75"/>
      <c r="AK543" s="75"/>
      <c r="AL543" s="75"/>
      <c r="AM543" s="75"/>
      <c r="AN543" s="75"/>
    </row>
    <row r="544" spans="1:40" x14ac:dyDescent="0.2">
      <c r="A544" s="81" t="str">
        <f t="shared" si="147"/>
        <v>111AB443008</v>
      </c>
      <c r="B544" s="81" t="str">
        <f t="shared" si="148"/>
        <v>SE</v>
      </c>
      <c r="C544" s="81" t="str">
        <f t="shared" si="149"/>
        <v>SCAS</v>
      </c>
      <c r="D544" s="70">
        <v>43008</v>
      </c>
      <c r="E544" s="95" t="s">
        <v>52</v>
      </c>
      <c r="F544" s="95" t="str">
        <f t="shared" ca="1" si="150"/>
        <v>Oxfordshire</v>
      </c>
      <c r="G544" s="96">
        <v>1000</v>
      </c>
      <c r="H544" s="114">
        <v>201</v>
      </c>
      <c r="I544" s="134">
        <v>142</v>
      </c>
      <c r="J544" s="96">
        <v>33</v>
      </c>
      <c r="K544" s="96">
        <v>8</v>
      </c>
      <c r="L544" s="96">
        <v>8</v>
      </c>
      <c r="M544" s="96">
        <v>8</v>
      </c>
      <c r="N544" s="114">
        <v>2</v>
      </c>
      <c r="O544" s="115">
        <v>165</v>
      </c>
      <c r="P544" s="96">
        <v>28</v>
      </c>
      <c r="Q544" s="96">
        <v>1</v>
      </c>
      <c r="R544" s="114">
        <v>7</v>
      </c>
      <c r="S544" s="115">
        <v>51</v>
      </c>
      <c r="T544" s="96">
        <v>100</v>
      </c>
      <c r="U544" s="96">
        <v>32</v>
      </c>
      <c r="V544" s="96">
        <v>11</v>
      </c>
      <c r="W544" s="114">
        <v>7</v>
      </c>
      <c r="X544" s="115">
        <v>39</v>
      </c>
      <c r="Y544" s="96">
        <v>42</v>
      </c>
      <c r="Z544" s="96">
        <v>103</v>
      </c>
      <c r="AA544" s="96">
        <v>10</v>
      </c>
      <c r="AB544" s="96">
        <v>12</v>
      </c>
      <c r="AC544" s="114">
        <v>11</v>
      </c>
      <c r="AD544" s="115">
        <v>124</v>
      </c>
      <c r="AE544" s="96">
        <v>54</v>
      </c>
      <c r="AF544" s="96">
        <v>15</v>
      </c>
      <c r="AG544" s="96">
        <v>6</v>
      </c>
      <c r="AH544" s="96">
        <v>2</v>
      </c>
      <c r="AI544" s="96" t="s">
        <v>0</v>
      </c>
      <c r="AJ544" s="75"/>
      <c r="AK544" s="75"/>
      <c r="AL544" s="75"/>
      <c r="AM544" s="75"/>
      <c r="AN544" s="75"/>
    </row>
    <row r="545" spans="1:40" x14ac:dyDescent="0.2">
      <c r="A545" s="81" t="str">
        <f t="shared" si="147"/>
        <v>111AC243008</v>
      </c>
      <c r="B545" s="81" t="str">
        <f t="shared" si="148"/>
        <v>E</v>
      </c>
      <c r="C545" s="81" t="str">
        <f t="shared" si="149"/>
        <v>PPG</v>
      </c>
      <c r="D545" s="70">
        <v>43008</v>
      </c>
      <c r="E545" s="95" t="s">
        <v>58</v>
      </c>
      <c r="F545" s="95" t="str">
        <f t="shared" ca="1" si="150"/>
        <v>Suffolk</v>
      </c>
      <c r="G545" s="96">
        <v>274</v>
      </c>
      <c r="H545" s="114">
        <v>274</v>
      </c>
      <c r="I545" s="134">
        <v>132</v>
      </c>
      <c r="J545" s="96">
        <v>36</v>
      </c>
      <c r="K545" s="96">
        <v>9</v>
      </c>
      <c r="L545" s="96">
        <v>24</v>
      </c>
      <c r="M545" s="96">
        <v>36</v>
      </c>
      <c r="N545" s="114">
        <v>37</v>
      </c>
      <c r="O545" s="115">
        <v>157</v>
      </c>
      <c r="P545" s="96">
        <v>12</v>
      </c>
      <c r="Q545" s="96">
        <v>5</v>
      </c>
      <c r="R545" s="114">
        <v>100</v>
      </c>
      <c r="S545" s="115">
        <v>23</v>
      </c>
      <c r="T545" s="96">
        <v>88</v>
      </c>
      <c r="U545" s="96">
        <v>49</v>
      </c>
      <c r="V545" s="96">
        <v>13</v>
      </c>
      <c r="W545" s="114">
        <v>101</v>
      </c>
      <c r="X545" s="115">
        <v>9</v>
      </c>
      <c r="Y545" s="96">
        <v>51</v>
      </c>
      <c r="Z545" s="96">
        <v>60</v>
      </c>
      <c r="AA545" s="96">
        <v>54</v>
      </c>
      <c r="AB545" s="96">
        <v>0</v>
      </c>
      <c r="AC545" s="114">
        <v>100</v>
      </c>
      <c r="AD545" s="115">
        <v>0</v>
      </c>
      <c r="AE545" s="96">
        <v>0</v>
      </c>
      <c r="AF545" s="96">
        <v>0</v>
      </c>
      <c r="AG545" s="96">
        <v>0</v>
      </c>
      <c r="AH545" s="96">
        <v>0</v>
      </c>
      <c r="AI545" s="96" t="s">
        <v>0</v>
      </c>
      <c r="AJ545" s="75"/>
      <c r="AK545" s="75"/>
      <c r="AL545" s="75"/>
      <c r="AM545" s="75"/>
      <c r="AN545" s="75"/>
    </row>
    <row r="546" spans="1:40" x14ac:dyDescent="0.2">
      <c r="A546" s="81" t="str">
        <f t="shared" si="147"/>
        <v>111AC343008</v>
      </c>
      <c r="B546" s="81" t="str">
        <f t="shared" si="148"/>
        <v>E</v>
      </c>
      <c r="C546" s="81" t="str">
        <f t="shared" si="149"/>
        <v>IC24</v>
      </c>
      <c r="D546" s="70">
        <v>43008</v>
      </c>
      <c r="E546" s="95" t="s">
        <v>66</v>
      </c>
      <c r="F546" s="95" t="str">
        <f t="shared" ca="1" si="150"/>
        <v>North Essex</v>
      </c>
      <c r="G546" s="96">
        <v>471</v>
      </c>
      <c r="H546" s="114">
        <v>471</v>
      </c>
      <c r="I546" s="134">
        <v>329</v>
      </c>
      <c r="J546" s="96">
        <v>94</v>
      </c>
      <c r="K546" s="96">
        <v>20</v>
      </c>
      <c r="L546" s="96">
        <v>9</v>
      </c>
      <c r="M546" s="96">
        <v>13</v>
      </c>
      <c r="N546" s="114">
        <v>6</v>
      </c>
      <c r="O546" s="115">
        <v>370</v>
      </c>
      <c r="P546" s="96">
        <v>78</v>
      </c>
      <c r="Q546" s="96">
        <v>8</v>
      </c>
      <c r="R546" s="114">
        <v>15</v>
      </c>
      <c r="S546" s="115">
        <v>208</v>
      </c>
      <c r="T546" s="96">
        <v>128</v>
      </c>
      <c r="U546" s="96">
        <v>86</v>
      </c>
      <c r="V546" s="96">
        <v>37</v>
      </c>
      <c r="W546" s="114">
        <v>12</v>
      </c>
      <c r="X546" s="115">
        <v>70</v>
      </c>
      <c r="Y546" s="96">
        <v>128</v>
      </c>
      <c r="Z546" s="96">
        <v>194</v>
      </c>
      <c r="AA546" s="96">
        <v>11</v>
      </c>
      <c r="AB546" s="96">
        <v>62</v>
      </c>
      <c r="AC546" s="114">
        <v>6</v>
      </c>
      <c r="AD546" s="115">
        <v>208</v>
      </c>
      <c r="AE546" s="96">
        <v>222</v>
      </c>
      <c r="AF546" s="96">
        <v>22</v>
      </c>
      <c r="AG546" s="96">
        <v>15</v>
      </c>
      <c r="AH546" s="96">
        <v>4</v>
      </c>
      <c r="AI546" s="96" t="s">
        <v>0</v>
      </c>
      <c r="AJ546" s="75"/>
      <c r="AK546" s="75"/>
      <c r="AL546" s="75"/>
      <c r="AM546" s="75"/>
      <c r="AN546" s="75"/>
    </row>
    <row r="547" spans="1:40" x14ac:dyDescent="0.2">
      <c r="A547" s="81" t="str">
        <f t="shared" si="147"/>
        <v>111AC443008</v>
      </c>
      <c r="B547" s="81" t="str">
        <f t="shared" si="148"/>
        <v>E</v>
      </c>
      <c r="C547" s="81" t="str">
        <f t="shared" si="149"/>
        <v>IC24</v>
      </c>
      <c r="D547" s="70">
        <v>43008</v>
      </c>
      <c r="E547" s="95" t="s">
        <v>78</v>
      </c>
      <c r="F547" s="95" t="str">
        <f t="shared" ca="1" si="150"/>
        <v>South Essex</v>
      </c>
      <c r="G547" s="96">
        <v>347</v>
      </c>
      <c r="H547" s="114">
        <v>347</v>
      </c>
      <c r="I547" s="134">
        <v>266</v>
      </c>
      <c r="J547" s="96">
        <v>57</v>
      </c>
      <c r="K547" s="96">
        <v>8</v>
      </c>
      <c r="L547" s="96">
        <v>11</v>
      </c>
      <c r="M547" s="96">
        <v>5</v>
      </c>
      <c r="N547" s="114">
        <v>0</v>
      </c>
      <c r="O547" s="115">
        <v>280</v>
      </c>
      <c r="P547" s="96">
        <v>46</v>
      </c>
      <c r="Q547" s="96">
        <v>2</v>
      </c>
      <c r="R547" s="114">
        <v>19</v>
      </c>
      <c r="S547" s="115">
        <v>182</v>
      </c>
      <c r="T547" s="96">
        <v>105</v>
      </c>
      <c r="U547" s="96">
        <v>42</v>
      </c>
      <c r="V547" s="96">
        <v>13</v>
      </c>
      <c r="W547" s="114">
        <v>5</v>
      </c>
      <c r="X547" s="115">
        <v>35</v>
      </c>
      <c r="Y547" s="96">
        <v>99</v>
      </c>
      <c r="Z547" s="96">
        <v>142</v>
      </c>
      <c r="AA547" s="96">
        <v>11</v>
      </c>
      <c r="AB547" s="96">
        <v>57</v>
      </c>
      <c r="AC547" s="114">
        <v>3</v>
      </c>
      <c r="AD547" s="115">
        <v>165</v>
      </c>
      <c r="AE547" s="96">
        <v>159</v>
      </c>
      <c r="AF547" s="96">
        <v>14</v>
      </c>
      <c r="AG547" s="96">
        <v>9</v>
      </c>
      <c r="AH547" s="96">
        <v>0</v>
      </c>
      <c r="AI547" s="96" t="s">
        <v>0</v>
      </c>
      <c r="AJ547" s="75"/>
      <c r="AK547" s="75"/>
      <c r="AL547" s="75"/>
      <c r="AM547" s="75"/>
      <c r="AN547" s="75"/>
    </row>
    <row r="548" spans="1:40" x14ac:dyDescent="0.2">
      <c r="A548" s="81" t="str">
        <f t="shared" si="147"/>
        <v>111AC543008</v>
      </c>
      <c r="B548" s="81" t="str">
        <f t="shared" si="148"/>
        <v>E</v>
      </c>
      <c r="C548" s="81" t="str">
        <f t="shared" si="149"/>
        <v>HUC</v>
      </c>
      <c r="D548" s="70">
        <v>43008</v>
      </c>
      <c r="E548" s="95" t="s">
        <v>92</v>
      </c>
      <c r="F548" s="95" t="str">
        <f t="shared" ca="1" si="150"/>
        <v>Cambridgeshire and Peterborough</v>
      </c>
      <c r="G548" s="96">
        <v>2541</v>
      </c>
      <c r="H548" s="114">
        <v>724</v>
      </c>
      <c r="I548" s="134">
        <v>497</v>
      </c>
      <c r="J548" s="96">
        <v>133</v>
      </c>
      <c r="K548" s="96">
        <v>28</v>
      </c>
      <c r="L548" s="96">
        <v>58</v>
      </c>
      <c r="M548" s="96">
        <v>0</v>
      </c>
      <c r="N548" s="114">
        <v>8</v>
      </c>
      <c r="O548" s="115">
        <v>625</v>
      </c>
      <c r="P548" s="96">
        <v>59</v>
      </c>
      <c r="Q548" s="96">
        <v>21</v>
      </c>
      <c r="R548" s="114">
        <v>19</v>
      </c>
      <c r="S548" s="115">
        <v>186</v>
      </c>
      <c r="T548" s="96">
        <v>380</v>
      </c>
      <c r="U548" s="96">
        <v>102</v>
      </c>
      <c r="V548" s="96">
        <v>27</v>
      </c>
      <c r="W548" s="114">
        <v>29</v>
      </c>
      <c r="X548" s="115">
        <v>41</v>
      </c>
      <c r="Y548" s="96">
        <v>83</v>
      </c>
      <c r="Z548" s="96">
        <v>240</v>
      </c>
      <c r="AA548" s="96">
        <v>75</v>
      </c>
      <c r="AB548" s="96">
        <v>0</v>
      </c>
      <c r="AC548" s="114">
        <v>285</v>
      </c>
      <c r="AD548" s="115">
        <v>0</v>
      </c>
      <c r="AE548" s="96">
        <v>0</v>
      </c>
      <c r="AF548" s="96">
        <v>0</v>
      </c>
      <c r="AG548" s="96">
        <v>0</v>
      </c>
      <c r="AH548" s="96">
        <v>0</v>
      </c>
      <c r="AI548" s="96" t="s">
        <v>0</v>
      </c>
      <c r="AJ548" s="75"/>
      <c r="AK548" s="75"/>
      <c r="AL548" s="75"/>
      <c r="AM548" s="75"/>
      <c r="AN548" s="75"/>
    </row>
    <row r="549" spans="1:40" x14ac:dyDescent="0.2">
      <c r="A549" s="81" t="str">
        <f t="shared" si="147"/>
        <v>111AC643008</v>
      </c>
      <c r="B549" s="81" t="str">
        <f t="shared" si="148"/>
        <v>M</v>
      </c>
      <c r="C549" s="81" t="str">
        <f t="shared" si="149"/>
        <v>DHU</v>
      </c>
      <c r="D549" s="70">
        <v>43008</v>
      </c>
      <c r="E549" s="95" t="s">
        <v>94</v>
      </c>
      <c r="F549" s="95" t="str">
        <f t="shared" ca="1" si="150"/>
        <v>Northamptonshire</v>
      </c>
      <c r="G549" s="96">
        <v>653</v>
      </c>
      <c r="H549" s="114">
        <v>153</v>
      </c>
      <c r="I549" s="134">
        <v>103</v>
      </c>
      <c r="J549" s="96">
        <v>32</v>
      </c>
      <c r="K549" s="96">
        <v>5</v>
      </c>
      <c r="L549" s="96">
        <v>11</v>
      </c>
      <c r="M549" s="96">
        <v>0</v>
      </c>
      <c r="N549" s="114">
        <v>2</v>
      </c>
      <c r="O549" s="115">
        <v>131</v>
      </c>
      <c r="P549" s="96">
        <v>11</v>
      </c>
      <c r="Q549" s="96">
        <v>5</v>
      </c>
      <c r="R549" s="114">
        <v>6</v>
      </c>
      <c r="S549" s="115">
        <v>45</v>
      </c>
      <c r="T549" s="96">
        <v>76</v>
      </c>
      <c r="U549" s="96">
        <v>23</v>
      </c>
      <c r="V549" s="96">
        <v>4</v>
      </c>
      <c r="W549" s="114">
        <v>5</v>
      </c>
      <c r="X549" s="115">
        <v>23</v>
      </c>
      <c r="Y549" s="96">
        <v>53</v>
      </c>
      <c r="Z549" s="96">
        <v>55</v>
      </c>
      <c r="AA549" s="96">
        <v>5</v>
      </c>
      <c r="AB549" s="96">
        <v>6</v>
      </c>
      <c r="AC549" s="114">
        <v>11</v>
      </c>
      <c r="AD549" s="115">
        <v>91</v>
      </c>
      <c r="AE549" s="96">
        <v>42</v>
      </c>
      <c r="AF549" s="96">
        <v>10</v>
      </c>
      <c r="AG549" s="96">
        <v>6</v>
      </c>
      <c r="AH549" s="96">
        <v>4</v>
      </c>
      <c r="AI549" s="96" t="s">
        <v>0</v>
      </c>
      <c r="AJ549" s="75"/>
      <c r="AK549" s="75"/>
      <c r="AL549" s="75"/>
      <c r="AM549" s="75"/>
      <c r="AN549" s="75"/>
    </row>
    <row r="550" spans="1:40" x14ac:dyDescent="0.2">
      <c r="A550" s="81" t="str">
        <f t="shared" si="147"/>
        <v>111AC743008</v>
      </c>
      <c r="B550" s="81" t="str">
        <f t="shared" si="148"/>
        <v>E</v>
      </c>
      <c r="C550" s="81" t="str">
        <f t="shared" si="149"/>
        <v>DHU</v>
      </c>
      <c r="D550" s="70">
        <v>43008</v>
      </c>
      <c r="E550" s="95" t="s">
        <v>96</v>
      </c>
      <c r="F550" s="95" t="str">
        <f t="shared" ca="1" si="150"/>
        <v>Milton Keynes</v>
      </c>
      <c r="G550" s="96">
        <v>650</v>
      </c>
      <c r="H550" s="114">
        <v>124</v>
      </c>
      <c r="I550" s="134">
        <v>84</v>
      </c>
      <c r="J550" s="96">
        <v>28</v>
      </c>
      <c r="K550" s="96">
        <v>8</v>
      </c>
      <c r="L550" s="96">
        <v>3</v>
      </c>
      <c r="M550" s="96">
        <v>0</v>
      </c>
      <c r="N550" s="114">
        <v>1</v>
      </c>
      <c r="O550" s="115">
        <v>101</v>
      </c>
      <c r="P550" s="96">
        <v>17</v>
      </c>
      <c r="Q550" s="96">
        <v>5</v>
      </c>
      <c r="R550" s="114">
        <v>1</v>
      </c>
      <c r="S550" s="115">
        <v>37</v>
      </c>
      <c r="T550" s="96">
        <v>62</v>
      </c>
      <c r="U550" s="96">
        <v>18</v>
      </c>
      <c r="V550" s="96">
        <v>3</v>
      </c>
      <c r="W550" s="114">
        <v>4</v>
      </c>
      <c r="X550" s="115">
        <v>21</v>
      </c>
      <c r="Y550" s="96">
        <v>17</v>
      </c>
      <c r="Z550" s="96">
        <v>68</v>
      </c>
      <c r="AA550" s="96">
        <v>4</v>
      </c>
      <c r="AB550" s="96">
        <v>9</v>
      </c>
      <c r="AC550" s="114">
        <v>5</v>
      </c>
      <c r="AD550" s="115">
        <v>76</v>
      </c>
      <c r="AE550" s="96">
        <v>39</v>
      </c>
      <c r="AF550" s="96">
        <v>4</v>
      </c>
      <c r="AG550" s="96">
        <v>5</v>
      </c>
      <c r="AH550" s="96">
        <v>0</v>
      </c>
      <c r="AI550" s="96" t="s">
        <v>0</v>
      </c>
      <c r="AJ550" s="75"/>
      <c r="AK550" s="75"/>
      <c r="AL550" s="75"/>
      <c r="AM550" s="75"/>
      <c r="AN550" s="75"/>
    </row>
    <row r="551" spans="1:40" x14ac:dyDescent="0.2">
      <c r="A551" s="81" t="str">
        <f t="shared" si="147"/>
        <v>111AC843008</v>
      </c>
      <c r="B551" s="81" t="str">
        <f t="shared" si="148"/>
        <v>M</v>
      </c>
      <c r="C551" s="81" t="str">
        <f t="shared" si="149"/>
        <v>DHU</v>
      </c>
      <c r="D551" s="70">
        <v>43008</v>
      </c>
      <c r="E551" s="95" t="s">
        <v>101</v>
      </c>
      <c r="F551" s="95" t="str">
        <f t="shared" ca="1" si="150"/>
        <v>Leicestershire and Rutland</v>
      </c>
      <c r="G551" s="96">
        <v>651</v>
      </c>
      <c r="H551" s="114">
        <v>204</v>
      </c>
      <c r="I551" s="134">
        <v>135</v>
      </c>
      <c r="J551" s="96">
        <v>46</v>
      </c>
      <c r="K551" s="96">
        <v>7</v>
      </c>
      <c r="L551" s="96">
        <v>12</v>
      </c>
      <c r="M551" s="96">
        <v>0</v>
      </c>
      <c r="N551" s="114">
        <v>4</v>
      </c>
      <c r="O551" s="115">
        <v>173</v>
      </c>
      <c r="P551" s="96">
        <v>24</v>
      </c>
      <c r="Q551" s="96">
        <v>3</v>
      </c>
      <c r="R551" s="114">
        <v>4</v>
      </c>
      <c r="S551" s="115">
        <v>58</v>
      </c>
      <c r="T551" s="96">
        <v>108</v>
      </c>
      <c r="U551" s="96">
        <v>24</v>
      </c>
      <c r="V551" s="96">
        <v>8</v>
      </c>
      <c r="W551" s="114">
        <v>6</v>
      </c>
      <c r="X551" s="115">
        <v>43</v>
      </c>
      <c r="Y551" s="96">
        <v>44</v>
      </c>
      <c r="Z551" s="96">
        <v>77</v>
      </c>
      <c r="AA551" s="96">
        <v>12</v>
      </c>
      <c r="AB551" s="96">
        <v>12</v>
      </c>
      <c r="AC551" s="114">
        <v>16</v>
      </c>
      <c r="AD551" s="115">
        <v>126</v>
      </c>
      <c r="AE551" s="96">
        <v>62</v>
      </c>
      <c r="AF551" s="96">
        <v>9</v>
      </c>
      <c r="AG551" s="96">
        <v>5</v>
      </c>
      <c r="AH551" s="96">
        <v>2</v>
      </c>
      <c r="AI551" s="96" t="s">
        <v>0</v>
      </c>
      <c r="AJ551" s="75"/>
      <c r="AK551" s="75"/>
      <c r="AL551" s="75"/>
      <c r="AM551" s="75"/>
      <c r="AN551" s="75"/>
    </row>
    <row r="552" spans="1:40" x14ac:dyDescent="0.2">
      <c r="A552" s="81" t="str">
        <f t="shared" si="147"/>
        <v>111AC943008</v>
      </c>
      <c r="B552" s="81" t="str">
        <f t="shared" si="148"/>
        <v>M</v>
      </c>
      <c r="C552" s="81" t="str">
        <f t="shared" si="149"/>
        <v>PPG</v>
      </c>
      <c r="D552" s="70">
        <v>43008</v>
      </c>
      <c r="E552" s="95" t="s">
        <v>109</v>
      </c>
      <c r="F552" s="95" t="str">
        <f t="shared" ca="1" si="150"/>
        <v>West Midlands excluding Staffs</v>
      </c>
      <c r="G552" s="96">
        <v>1814</v>
      </c>
      <c r="H552" s="114">
        <v>1814</v>
      </c>
      <c r="I552" s="134">
        <v>957</v>
      </c>
      <c r="J552" s="96">
        <v>279</v>
      </c>
      <c r="K552" s="96">
        <v>63</v>
      </c>
      <c r="L552" s="96">
        <v>79</v>
      </c>
      <c r="M552" s="96">
        <v>111</v>
      </c>
      <c r="N552" s="114">
        <v>325</v>
      </c>
      <c r="O552" s="115">
        <v>1106</v>
      </c>
      <c r="P552" s="96">
        <v>158</v>
      </c>
      <c r="Q552" s="96">
        <v>53</v>
      </c>
      <c r="R552" s="114">
        <v>497</v>
      </c>
      <c r="S552" s="115">
        <v>184</v>
      </c>
      <c r="T552" s="96">
        <v>685</v>
      </c>
      <c r="U552" s="96">
        <v>331</v>
      </c>
      <c r="V552" s="96">
        <v>65</v>
      </c>
      <c r="W552" s="114">
        <v>549</v>
      </c>
      <c r="X552" s="115">
        <v>99</v>
      </c>
      <c r="Y552" s="96">
        <v>378</v>
      </c>
      <c r="Z552" s="96">
        <v>473</v>
      </c>
      <c r="AA552" s="96">
        <v>333</v>
      </c>
      <c r="AB552" s="96">
        <v>0</v>
      </c>
      <c r="AC552" s="114">
        <v>531</v>
      </c>
      <c r="AD552" s="115">
        <v>0</v>
      </c>
      <c r="AE552" s="96">
        <v>0</v>
      </c>
      <c r="AF552" s="96">
        <v>0</v>
      </c>
      <c r="AG552" s="96">
        <v>0</v>
      </c>
      <c r="AH552" s="96">
        <v>0</v>
      </c>
      <c r="AI552" s="96" t="s">
        <v>0</v>
      </c>
      <c r="AJ552" s="75"/>
      <c r="AK552" s="75"/>
      <c r="AL552" s="75"/>
      <c r="AM552" s="75"/>
      <c r="AN552" s="75"/>
    </row>
    <row r="553" spans="1:40" x14ac:dyDescent="0.2">
      <c r="A553" s="81" t="str">
        <f t="shared" si="147"/>
        <v>111AD443008</v>
      </c>
      <c r="B553" s="81" t="str">
        <f t="shared" si="148"/>
        <v>L</v>
      </c>
      <c r="C553" s="81" t="str">
        <f t="shared" si="149"/>
        <v>PPG</v>
      </c>
      <c r="D553" s="70">
        <v>43008</v>
      </c>
      <c r="E553" s="95" t="s">
        <v>111</v>
      </c>
      <c r="F553" s="95" t="str">
        <f t="shared" ca="1" si="150"/>
        <v>Outer North West London</v>
      </c>
      <c r="G553" s="96">
        <v>448</v>
      </c>
      <c r="H553" s="114">
        <v>448</v>
      </c>
      <c r="I553" s="134">
        <v>222</v>
      </c>
      <c r="J553" s="96">
        <v>70</v>
      </c>
      <c r="K553" s="96">
        <v>20</v>
      </c>
      <c r="L553" s="96">
        <v>23</v>
      </c>
      <c r="M553" s="96">
        <v>30</v>
      </c>
      <c r="N553" s="114">
        <v>83</v>
      </c>
      <c r="O553" s="115">
        <v>260</v>
      </c>
      <c r="P553" s="96">
        <v>26</v>
      </c>
      <c r="Q553" s="96">
        <v>67</v>
      </c>
      <c r="R553" s="114">
        <v>95</v>
      </c>
      <c r="S553" s="115">
        <v>58</v>
      </c>
      <c r="T553" s="96">
        <v>158</v>
      </c>
      <c r="U553" s="96">
        <v>63</v>
      </c>
      <c r="V553" s="96">
        <v>21</v>
      </c>
      <c r="W553" s="114">
        <v>148</v>
      </c>
      <c r="X553" s="115">
        <v>33</v>
      </c>
      <c r="Y553" s="96">
        <v>88</v>
      </c>
      <c r="Z553" s="96">
        <v>104</v>
      </c>
      <c r="AA553" s="96">
        <v>76</v>
      </c>
      <c r="AB553" s="96">
        <v>0</v>
      </c>
      <c r="AC553" s="114">
        <v>147</v>
      </c>
      <c r="AD553" s="115">
        <v>0</v>
      </c>
      <c r="AE553" s="96">
        <v>0</v>
      </c>
      <c r="AF553" s="96">
        <v>0</v>
      </c>
      <c r="AG553" s="96">
        <v>0</v>
      </c>
      <c r="AH553" s="96">
        <v>0</v>
      </c>
      <c r="AI553" s="96" t="s">
        <v>0</v>
      </c>
      <c r="AJ553" s="75"/>
      <c r="AK553" s="75"/>
      <c r="AL553" s="75"/>
      <c r="AM553" s="75"/>
      <c r="AN553" s="75"/>
    </row>
    <row r="554" spans="1:40" x14ac:dyDescent="0.2">
      <c r="A554" s="81" t="str">
        <f t="shared" si="147"/>
        <v>111AD543008</v>
      </c>
      <c r="B554" s="81" t="str">
        <f t="shared" si="148"/>
        <v>L</v>
      </c>
      <c r="C554" s="81" t="str">
        <f t="shared" si="149"/>
        <v>LCW</v>
      </c>
      <c r="D554" s="70">
        <v>43008</v>
      </c>
      <c r="E554" s="95" t="s">
        <v>113</v>
      </c>
      <c r="F554" s="95" t="str">
        <f t="shared" ca="1" si="150"/>
        <v>North Central London</v>
      </c>
      <c r="G554" s="96">
        <v>167</v>
      </c>
      <c r="H554" s="114">
        <v>167</v>
      </c>
      <c r="I554" s="134">
        <v>99</v>
      </c>
      <c r="J554" s="96">
        <v>48</v>
      </c>
      <c r="K554" s="96">
        <v>10</v>
      </c>
      <c r="L554" s="96">
        <v>6</v>
      </c>
      <c r="M554" s="96">
        <v>2</v>
      </c>
      <c r="N554" s="114">
        <v>2</v>
      </c>
      <c r="O554" s="115">
        <v>110</v>
      </c>
      <c r="P554" s="96">
        <v>50</v>
      </c>
      <c r="Q554" s="96">
        <v>3</v>
      </c>
      <c r="R554" s="114">
        <v>4</v>
      </c>
      <c r="S554" s="115">
        <v>63</v>
      </c>
      <c r="T554" s="96">
        <v>80</v>
      </c>
      <c r="U554" s="96">
        <v>19</v>
      </c>
      <c r="V554" s="96">
        <v>3</v>
      </c>
      <c r="W554" s="114">
        <v>2</v>
      </c>
      <c r="X554" s="115">
        <v>37</v>
      </c>
      <c r="Y554" s="96">
        <v>28</v>
      </c>
      <c r="Z554" s="96">
        <v>55</v>
      </c>
      <c r="AA554" s="96">
        <v>33</v>
      </c>
      <c r="AB554" s="96">
        <v>5</v>
      </c>
      <c r="AC554" s="114">
        <v>9</v>
      </c>
      <c r="AD554" s="115">
        <v>97</v>
      </c>
      <c r="AE554" s="96">
        <v>60</v>
      </c>
      <c r="AF554" s="96">
        <v>6</v>
      </c>
      <c r="AG554" s="96">
        <v>0</v>
      </c>
      <c r="AH554" s="96">
        <v>4</v>
      </c>
      <c r="AI554" s="96" t="s">
        <v>0</v>
      </c>
      <c r="AJ554" s="75"/>
      <c r="AK554" s="75"/>
      <c r="AL554" s="75"/>
      <c r="AM554" s="75"/>
      <c r="AN554" s="75"/>
    </row>
    <row r="555" spans="1:40" x14ac:dyDescent="0.2">
      <c r="A555" s="81" t="str">
        <f t="shared" si="147"/>
        <v>111AD643008</v>
      </c>
      <c r="B555" s="81" t="str">
        <f t="shared" si="148"/>
        <v>L</v>
      </c>
      <c r="C555" s="81" t="str">
        <f t="shared" si="149"/>
        <v>PELC</v>
      </c>
      <c r="D555" s="70">
        <v>43008</v>
      </c>
      <c r="E555" s="95" t="s">
        <v>115</v>
      </c>
      <c r="F555" s="95" t="str">
        <f t="shared" ca="1" si="150"/>
        <v>Outer North East London</v>
      </c>
      <c r="G555" s="96">
        <v>1224</v>
      </c>
      <c r="H555" s="114">
        <v>232</v>
      </c>
      <c r="I555" s="134">
        <v>108</v>
      </c>
      <c r="J555" s="96">
        <v>56</v>
      </c>
      <c r="K555" s="96">
        <v>28</v>
      </c>
      <c r="L555" s="96">
        <v>12</v>
      </c>
      <c r="M555" s="96">
        <v>18</v>
      </c>
      <c r="N555" s="114">
        <v>10</v>
      </c>
      <c r="O555" s="115">
        <v>155</v>
      </c>
      <c r="P555" s="96">
        <v>42</v>
      </c>
      <c r="Q555" s="96">
        <v>18</v>
      </c>
      <c r="R555" s="114">
        <v>17</v>
      </c>
      <c r="S555" s="115">
        <v>44</v>
      </c>
      <c r="T555" s="96">
        <v>102</v>
      </c>
      <c r="U555" s="96">
        <v>42</v>
      </c>
      <c r="V555" s="96">
        <v>9</v>
      </c>
      <c r="W555" s="114">
        <v>35</v>
      </c>
      <c r="X555" s="115">
        <v>65</v>
      </c>
      <c r="Y555" s="96">
        <v>74</v>
      </c>
      <c r="Z555" s="96">
        <v>52</v>
      </c>
      <c r="AA555" s="96">
        <v>14</v>
      </c>
      <c r="AB555" s="96">
        <v>16</v>
      </c>
      <c r="AC555" s="114">
        <v>11</v>
      </c>
      <c r="AD555" s="115">
        <v>126</v>
      </c>
      <c r="AE555" s="96">
        <v>52</v>
      </c>
      <c r="AF555" s="96">
        <v>18</v>
      </c>
      <c r="AG555" s="96">
        <v>10</v>
      </c>
      <c r="AH555" s="96">
        <v>26</v>
      </c>
      <c r="AI555" s="96" t="s">
        <v>0</v>
      </c>
      <c r="AJ555" s="75"/>
      <c r="AK555" s="75"/>
      <c r="AL555" s="75"/>
      <c r="AM555" s="75"/>
      <c r="AN555" s="75"/>
    </row>
    <row r="556" spans="1:40" x14ac:dyDescent="0.2">
      <c r="A556" s="81" t="str">
        <f t="shared" si="147"/>
        <v>111AD743008</v>
      </c>
      <c r="B556" s="81" t="str">
        <f t="shared" si="148"/>
        <v>L</v>
      </c>
      <c r="C556" s="81" t="str">
        <f t="shared" si="149"/>
        <v>LAS</v>
      </c>
      <c r="D556" s="70">
        <v>43008</v>
      </c>
      <c r="E556" s="95" t="s">
        <v>117</v>
      </c>
      <c r="F556" s="95" t="str">
        <f t="shared" ca="1" si="150"/>
        <v>South East London</v>
      </c>
      <c r="G556" s="96">
        <v>200</v>
      </c>
      <c r="H556" s="114">
        <v>136</v>
      </c>
      <c r="I556" s="134">
        <v>91</v>
      </c>
      <c r="J556" s="96">
        <v>31</v>
      </c>
      <c r="K556" s="96">
        <v>6</v>
      </c>
      <c r="L556" s="96">
        <v>1</v>
      </c>
      <c r="M556" s="96">
        <v>5</v>
      </c>
      <c r="N556" s="114">
        <v>2</v>
      </c>
      <c r="O556" s="115">
        <v>115</v>
      </c>
      <c r="P556" s="96">
        <v>17</v>
      </c>
      <c r="Q556" s="96">
        <v>2</v>
      </c>
      <c r="R556" s="114">
        <v>2</v>
      </c>
      <c r="S556" s="115">
        <v>38</v>
      </c>
      <c r="T556" s="96">
        <v>65</v>
      </c>
      <c r="U556" s="96">
        <v>17</v>
      </c>
      <c r="V556" s="96">
        <v>10</v>
      </c>
      <c r="W556" s="114">
        <v>6</v>
      </c>
      <c r="X556" s="115">
        <v>24</v>
      </c>
      <c r="Y556" s="96">
        <v>39</v>
      </c>
      <c r="Z556" s="96">
        <v>43</v>
      </c>
      <c r="AA556" s="96">
        <v>12</v>
      </c>
      <c r="AB556" s="96">
        <v>12</v>
      </c>
      <c r="AC556" s="114">
        <v>6</v>
      </c>
      <c r="AD556" s="115">
        <v>67</v>
      </c>
      <c r="AE556" s="96">
        <v>24</v>
      </c>
      <c r="AF556" s="96">
        <v>10</v>
      </c>
      <c r="AG556" s="96">
        <v>2</v>
      </c>
      <c r="AH556" s="96">
        <v>33</v>
      </c>
      <c r="AI556" s="96" t="s">
        <v>0</v>
      </c>
      <c r="AJ556" s="75"/>
      <c r="AK556" s="75"/>
      <c r="AL556" s="75"/>
      <c r="AM556" s="75"/>
      <c r="AN556" s="75"/>
    </row>
    <row r="557" spans="1:40" x14ac:dyDescent="0.2">
      <c r="A557" s="81" t="str">
        <f t="shared" si="147"/>
        <v>111AD843008</v>
      </c>
      <c r="B557" s="81" t="str">
        <f t="shared" si="148"/>
        <v>L</v>
      </c>
      <c r="C557" s="81" t="str">
        <f t="shared" si="149"/>
        <v>PELC</v>
      </c>
      <c r="D557" s="70">
        <v>43008</v>
      </c>
      <c r="E557" s="95" t="s">
        <v>120</v>
      </c>
      <c r="F557" s="95" t="str">
        <f t="shared" ca="1" si="150"/>
        <v>East London and City</v>
      </c>
      <c r="G557" s="96">
        <v>1105</v>
      </c>
      <c r="H557" s="114">
        <v>211</v>
      </c>
      <c r="I557" s="134">
        <v>121</v>
      </c>
      <c r="J557" s="96">
        <v>42</v>
      </c>
      <c r="K557" s="96">
        <v>33</v>
      </c>
      <c r="L557" s="96">
        <v>8</v>
      </c>
      <c r="M557" s="96">
        <v>7</v>
      </c>
      <c r="N557" s="114">
        <v>0</v>
      </c>
      <c r="O557" s="115">
        <v>132</v>
      </c>
      <c r="P557" s="96">
        <v>53</v>
      </c>
      <c r="Q557" s="96">
        <v>12</v>
      </c>
      <c r="R557" s="114">
        <v>14</v>
      </c>
      <c r="S557" s="115">
        <v>48</v>
      </c>
      <c r="T557" s="96">
        <v>110</v>
      </c>
      <c r="U557" s="96">
        <v>31</v>
      </c>
      <c r="V557" s="96">
        <v>8</v>
      </c>
      <c r="W557" s="114">
        <v>14</v>
      </c>
      <c r="X557" s="115">
        <v>34</v>
      </c>
      <c r="Y557" s="96">
        <v>53</v>
      </c>
      <c r="Z557" s="96">
        <v>61</v>
      </c>
      <c r="AA557" s="96">
        <v>24</v>
      </c>
      <c r="AB557" s="96">
        <v>28</v>
      </c>
      <c r="AC557" s="114">
        <v>11</v>
      </c>
      <c r="AD557" s="115">
        <v>96</v>
      </c>
      <c r="AE557" s="96">
        <v>54</v>
      </c>
      <c r="AF557" s="96">
        <v>30</v>
      </c>
      <c r="AG557" s="96">
        <v>12</v>
      </c>
      <c r="AH557" s="96">
        <v>19</v>
      </c>
      <c r="AI557" s="96" t="s">
        <v>0</v>
      </c>
      <c r="AJ557" s="75"/>
      <c r="AK557" s="75"/>
      <c r="AL557" s="75"/>
      <c r="AM557" s="75"/>
      <c r="AN557" s="75"/>
    </row>
    <row r="558" spans="1:40" x14ac:dyDescent="0.2">
      <c r="A558" s="81" t="str">
        <f t="shared" si="147"/>
        <v>111AD943008</v>
      </c>
      <c r="B558" s="81" t="str">
        <f t="shared" si="148"/>
        <v>NE</v>
      </c>
      <c r="C558" s="81" t="str">
        <f t="shared" si="149"/>
        <v>YAS</v>
      </c>
      <c r="D558" s="70">
        <v>43008</v>
      </c>
      <c r="E558" s="95" t="s">
        <v>122</v>
      </c>
      <c r="F558" s="95" t="str">
        <f t="shared" ca="1" si="150"/>
        <v>Yorkshire and Humber</v>
      </c>
      <c r="G558" s="96">
        <v>12966</v>
      </c>
      <c r="H558" s="114">
        <v>1685</v>
      </c>
      <c r="I558" s="134">
        <v>1159</v>
      </c>
      <c r="J558" s="96">
        <v>357</v>
      </c>
      <c r="K558" s="96">
        <v>48</v>
      </c>
      <c r="L558" s="96">
        <v>46</v>
      </c>
      <c r="M558" s="96">
        <v>49</v>
      </c>
      <c r="N558" s="114">
        <v>26</v>
      </c>
      <c r="O558" s="115">
        <v>1435</v>
      </c>
      <c r="P558" s="96">
        <v>106</v>
      </c>
      <c r="Q558" s="96">
        <v>112</v>
      </c>
      <c r="R558" s="114">
        <v>32</v>
      </c>
      <c r="S558" s="115">
        <v>0</v>
      </c>
      <c r="T558" s="96">
        <v>0</v>
      </c>
      <c r="U558" s="96">
        <v>0</v>
      </c>
      <c r="V558" s="96">
        <v>0</v>
      </c>
      <c r="W558" s="114">
        <v>0</v>
      </c>
      <c r="X558" s="115">
        <v>384</v>
      </c>
      <c r="Y558" s="96">
        <v>397</v>
      </c>
      <c r="Z558" s="96">
        <v>620</v>
      </c>
      <c r="AA558" s="96">
        <v>38</v>
      </c>
      <c r="AB558" s="96">
        <v>91</v>
      </c>
      <c r="AC558" s="114">
        <v>155</v>
      </c>
      <c r="AD558" s="115">
        <v>847</v>
      </c>
      <c r="AE558" s="96">
        <v>629</v>
      </c>
      <c r="AF558" s="96">
        <v>80</v>
      </c>
      <c r="AG558" s="96">
        <v>87</v>
      </c>
      <c r="AH558" s="96">
        <v>42</v>
      </c>
      <c r="AI558" s="96" t="s">
        <v>0</v>
      </c>
      <c r="AJ558" s="75"/>
      <c r="AK558" s="75"/>
      <c r="AL558" s="75"/>
      <c r="AM558" s="75"/>
      <c r="AN558" s="75"/>
    </row>
    <row r="559" spans="1:40" x14ac:dyDescent="0.2">
      <c r="A559" s="81" t="str">
        <f t="shared" si="147"/>
        <v>111AE143008</v>
      </c>
      <c r="B559" s="81" t="str">
        <f t="shared" si="148"/>
        <v>SE</v>
      </c>
      <c r="C559" s="81" t="str">
        <f t="shared" si="149"/>
        <v>SCAS</v>
      </c>
      <c r="D559" s="70">
        <v>43008</v>
      </c>
      <c r="E559" s="95" t="s">
        <v>161</v>
      </c>
      <c r="F559" s="95" t="str">
        <f t="shared" ca="1" si="150"/>
        <v>Mainland SHIP</v>
      </c>
      <c r="G559" s="96">
        <v>1000</v>
      </c>
      <c r="H559" s="114">
        <v>178</v>
      </c>
      <c r="I559" s="134">
        <v>130</v>
      </c>
      <c r="J559" s="96">
        <v>31</v>
      </c>
      <c r="K559" s="96">
        <v>5</v>
      </c>
      <c r="L559" s="96">
        <v>3</v>
      </c>
      <c r="M559" s="96">
        <v>8</v>
      </c>
      <c r="N559" s="114">
        <v>1</v>
      </c>
      <c r="O559" s="115">
        <v>149</v>
      </c>
      <c r="P559" s="96">
        <v>15</v>
      </c>
      <c r="Q559" s="96">
        <v>9</v>
      </c>
      <c r="R559" s="114">
        <v>5</v>
      </c>
      <c r="S559" s="115">
        <v>46</v>
      </c>
      <c r="T559" s="96">
        <v>103</v>
      </c>
      <c r="U559" s="96">
        <v>14</v>
      </c>
      <c r="V559" s="96">
        <v>6</v>
      </c>
      <c r="W559" s="114">
        <v>9</v>
      </c>
      <c r="X559" s="115">
        <v>24</v>
      </c>
      <c r="Y559" s="96">
        <v>60</v>
      </c>
      <c r="Z559" s="96">
        <v>57</v>
      </c>
      <c r="AA559" s="96">
        <v>6</v>
      </c>
      <c r="AB559" s="96">
        <v>20</v>
      </c>
      <c r="AC559" s="114">
        <v>25</v>
      </c>
      <c r="AD559" s="115">
        <v>5</v>
      </c>
      <c r="AE559" s="96">
        <v>3</v>
      </c>
      <c r="AF559" s="96">
        <v>1</v>
      </c>
      <c r="AG559" s="96">
        <v>1</v>
      </c>
      <c r="AH559" s="96">
        <v>168</v>
      </c>
      <c r="AI559" s="96" t="s">
        <v>0</v>
      </c>
      <c r="AJ559" s="75"/>
      <c r="AK559" s="75"/>
      <c r="AL559" s="75"/>
      <c r="AM559" s="75"/>
      <c r="AN559" s="75"/>
    </row>
    <row r="560" spans="1:40" x14ac:dyDescent="0.2">
      <c r="A560" s="81" t="str">
        <f t="shared" si="147"/>
        <v>111AE243008</v>
      </c>
      <c r="B560" s="81" t="str">
        <f t="shared" si="148"/>
        <v>SE</v>
      </c>
      <c r="C560" s="81" t="str">
        <f t="shared" si="149"/>
        <v>SCAS</v>
      </c>
      <c r="D560" s="70">
        <v>43008</v>
      </c>
      <c r="E560" s="95" t="s">
        <v>166</v>
      </c>
      <c r="F560" s="95" t="str">
        <f t="shared" ca="1" si="150"/>
        <v>Buckinghamshire</v>
      </c>
      <c r="G560" s="96">
        <v>1000</v>
      </c>
      <c r="H560" s="114">
        <v>144</v>
      </c>
      <c r="I560" s="134">
        <v>101</v>
      </c>
      <c r="J560" s="96">
        <v>31</v>
      </c>
      <c r="K560" s="96">
        <v>3</v>
      </c>
      <c r="L560" s="96">
        <v>1</v>
      </c>
      <c r="M560" s="96">
        <v>5</v>
      </c>
      <c r="N560" s="114">
        <v>3</v>
      </c>
      <c r="O560" s="115">
        <v>117</v>
      </c>
      <c r="P560" s="96">
        <v>15</v>
      </c>
      <c r="Q560" s="96">
        <v>5</v>
      </c>
      <c r="R560" s="114">
        <v>7</v>
      </c>
      <c r="S560" s="115">
        <v>39</v>
      </c>
      <c r="T560" s="96">
        <v>62</v>
      </c>
      <c r="U560" s="96">
        <v>22</v>
      </c>
      <c r="V560" s="96">
        <v>7</v>
      </c>
      <c r="W560" s="114">
        <v>14</v>
      </c>
      <c r="X560" s="115">
        <v>41</v>
      </c>
      <c r="Y560" s="96">
        <v>40</v>
      </c>
      <c r="Z560" s="96">
        <v>60</v>
      </c>
      <c r="AA560" s="96">
        <v>4</v>
      </c>
      <c r="AB560" s="96">
        <v>8</v>
      </c>
      <c r="AC560" s="114">
        <v>6</v>
      </c>
      <c r="AD560" s="115">
        <v>85</v>
      </c>
      <c r="AE560" s="96">
        <v>44</v>
      </c>
      <c r="AF560" s="96">
        <v>7</v>
      </c>
      <c r="AG560" s="96">
        <v>2</v>
      </c>
      <c r="AH560" s="96">
        <v>6</v>
      </c>
      <c r="AI560" s="96" t="s">
        <v>0</v>
      </c>
      <c r="AJ560" s="75"/>
      <c r="AK560" s="75"/>
      <c r="AL560" s="75"/>
      <c r="AM560" s="75"/>
      <c r="AN560" s="75"/>
    </row>
    <row r="561" spans="1:40" x14ac:dyDescent="0.2">
      <c r="A561" s="81" t="str">
        <f t="shared" si="147"/>
        <v>111AE343008</v>
      </c>
      <c r="B561" s="81" t="str">
        <f t="shared" si="148"/>
        <v>SE</v>
      </c>
      <c r="C561" s="81" t="str">
        <f t="shared" si="149"/>
        <v>SCAS</v>
      </c>
      <c r="D561" s="70">
        <v>43008</v>
      </c>
      <c r="E561" s="95" t="s">
        <v>168</v>
      </c>
      <c r="F561" s="95" t="str">
        <f t="shared" ca="1" si="150"/>
        <v>Berkshire</v>
      </c>
      <c r="G561" s="96">
        <v>1000</v>
      </c>
      <c r="H561" s="114">
        <v>121</v>
      </c>
      <c r="I561" s="134">
        <v>101</v>
      </c>
      <c r="J561" s="96">
        <v>12</v>
      </c>
      <c r="K561" s="96">
        <v>4</v>
      </c>
      <c r="L561" s="96">
        <v>2</v>
      </c>
      <c r="M561" s="96">
        <v>2</v>
      </c>
      <c r="N561" s="114">
        <v>0</v>
      </c>
      <c r="O561" s="115">
        <v>106</v>
      </c>
      <c r="P561" s="96">
        <v>11</v>
      </c>
      <c r="Q561" s="96">
        <v>1</v>
      </c>
      <c r="R561" s="114">
        <v>4</v>
      </c>
      <c r="S561" s="115">
        <v>36</v>
      </c>
      <c r="T561" s="96">
        <v>54</v>
      </c>
      <c r="U561" s="96">
        <v>16</v>
      </c>
      <c r="V561" s="96">
        <v>5</v>
      </c>
      <c r="W561" s="114">
        <v>10</v>
      </c>
      <c r="X561" s="115">
        <v>33</v>
      </c>
      <c r="Y561" s="96">
        <v>34</v>
      </c>
      <c r="Z561" s="96">
        <v>76</v>
      </c>
      <c r="AA561" s="96">
        <v>3</v>
      </c>
      <c r="AB561" s="96">
        <v>5</v>
      </c>
      <c r="AC561" s="114">
        <v>2</v>
      </c>
      <c r="AD561" s="115">
        <v>71</v>
      </c>
      <c r="AE561" s="96">
        <v>38</v>
      </c>
      <c r="AF561" s="96">
        <v>8</v>
      </c>
      <c r="AG561" s="96">
        <v>1</v>
      </c>
      <c r="AH561" s="96">
        <v>3</v>
      </c>
      <c r="AI561" s="96" t="s">
        <v>0</v>
      </c>
      <c r="AJ561" s="75"/>
      <c r="AK561" s="75"/>
      <c r="AL561" s="75"/>
      <c r="AM561" s="75"/>
      <c r="AN561" s="75"/>
    </row>
    <row r="562" spans="1:40" x14ac:dyDescent="0.2">
      <c r="A562" s="81" t="str">
        <f t="shared" si="147"/>
        <v>111AE543008</v>
      </c>
      <c r="B562" s="81" t="str">
        <f t="shared" si="148"/>
        <v>SW</v>
      </c>
      <c r="C562" s="81" t="str">
        <f t="shared" si="149"/>
        <v>SWAS</v>
      </c>
      <c r="D562" s="70">
        <v>43008</v>
      </c>
      <c r="E562" s="95" t="s">
        <v>173</v>
      </c>
      <c r="F562" s="95" t="str">
        <f t="shared" ca="1" si="150"/>
        <v>Dorset</v>
      </c>
      <c r="G562" s="96">
        <v>801</v>
      </c>
      <c r="H562" s="114">
        <v>159</v>
      </c>
      <c r="I562" s="134">
        <v>116</v>
      </c>
      <c r="J562" s="96">
        <v>25</v>
      </c>
      <c r="K562" s="96">
        <v>4</v>
      </c>
      <c r="L562" s="96">
        <v>7</v>
      </c>
      <c r="M562" s="96">
        <v>7</v>
      </c>
      <c r="N562" s="114">
        <v>0</v>
      </c>
      <c r="O562" s="115">
        <v>135</v>
      </c>
      <c r="P562" s="96">
        <v>8</v>
      </c>
      <c r="Q562" s="96">
        <v>3</v>
      </c>
      <c r="R562" s="114">
        <v>13</v>
      </c>
      <c r="S562" s="115">
        <v>39</v>
      </c>
      <c r="T562" s="96">
        <v>87</v>
      </c>
      <c r="U562" s="96">
        <v>18</v>
      </c>
      <c r="V562" s="96">
        <v>11</v>
      </c>
      <c r="W562" s="114">
        <v>4</v>
      </c>
      <c r="X562" s="115">
        <v>28</v>
      </c>
      <c r="Y562" s="96">
        <v>54</v>
      </c>
      <c r="Z562" s="96">
        <v>32</v>
      </c>
      <c r="AA562" s="96">
        <v>32</v>
      </c>
      <c r="AB562" s="96">
        <v>8</v>
      </c>
      <c r="AC562" s="114">
        <v>5</v>
      </c>
      <c r="AD562" s="115">
        <v>104</v>
      </c>
      <c r="AE562" s="96">
        <v>32</v>
      </c>
      <c r="AF562" s="96">
        <v>6</v>
      </c>
      <c r="AG562" s="96">
        <v>10</v>
      </c>
      <c r="AH562" s="96">
        <v>7</v>
      </c>
      <c r="AI562" s="96" t="s">
        <v>0</v>
      </c>
      <c r="AJ562" s="75"/>
      <c r="AK562" s="75"/>
      <c r="AL562" s="75"/>
      <c r="AM562" s="75"/>
      <c r="AN562" s="75"/>
    </row>
    <row r="563" spans="1:40" x14ac:dyDescent="0.2">
      <c r="A563" s="81" t="str">
        <f t="shared" ref="A563:A626" si="151">CONCATENATE(E563,D563)</f>
        <v>111AE643008</v>
      </c>
      <c r="B563" s="81" t="str">
        <f t="shared" ref="B563:B626" si="152">INDEX($AL$13:$AN$86,MATCH($E563,Area_Code,0),2)</f>
        <v>SW</v>
      </c>
      <c r="C563" s="81" t="str">
        <f t="shared" ref="C563:C626" si="153">VLOOKUP($E563,$AL$13:$AN$86,3,0)</f>
        <v>PPG</v>
      </c>
      <c r="D563" s="70">
        <v>43008</v>
      </c>
      <c r="E563" s="95" t="s">
        <v>175</v>
      </c>
      <c r="F563" s="95" t="str">
        <f t="shared" ref="F563:F626" ca="1" si="154">OFFSET($AK$12,MATCH($E563,Area_Code,0),0)</f>
        <v>Bath and North East Somerset &amp; Wiltshire</v>
      </c>
      <c r="G563" s="96">
        <v>361</v>
      </c>
      <c r="H563" s="114">
        <v>361</v>
      </c>
      <c r="I563" s="134">
        <v>177</v>
      </c>
      <c r="J563" s="96">
        <v>66</v>
      </c>
      <c r="K563" s="96">
        <v>17</v>
      </c>
      <c r="L563" s="96">
        <v>16</v>
      </c>
      <c r="M563" s="96">
        <v>21</v>
      </c>
      <c r="N563" s="114">
        <v>64</v>
      </c>
      <c r="O563" s="115">
        <v>210</v>
      </c>
      <c r="P563" s="96">
        <v>19</v>
      </c>
      <c r="Q563" s="96">
        <v>10</v>
      </c>
      <c r="R563" s="114">
        <v>122</v>
      </c>
      <c r="S563" s="115">
        <v>50</v>
      </c>
      <c r="T563" s="96">
        <v>120</v>
      </c>
      <c r="U563" s="96">
        <v>60</v>
      </c>
      <c r="V563" s="96">
        <v>8</v>
      </c>
      <c r="W563" s="114">
        <v>123</v>
      </c>
      <c r="X563" s="115">
        <v>18</v>
      </c>
      <c r="Y563" s="96">
        <v>61</v>
      </c>
      <c r="Z563" s="96">
        <v>88</v>
      </c>
      <c r="AA563" s="96">
        <v>72</v>
      </c>
      <c r="AB563" s="96">
        <v>0</v>
      </c>
      <c r="AC563" s="114">
        <v>122</v>
      </c>
      <c r="AD563" s="115">
        <v>0</v>
      </c>
      <c r="AE563" s="96">
        <v>0</v>
      </c>
      <c r="AF563" s="96">
        <v>0</v>
      </c>
      <c r="AG563" s="96">
        <v>0</v>
      </c>
      <c r="AH563" s="96">
        <v>0</v>
      </c>
      <c r="AI563" s="96" t="s">
        <v>0</v>
      </c>
      <c r="AJ563" s="75"/>
      <c r="AK563" s="75"/>
      <c r="AL563" s="75"/>
      <c r="AM563" s="75"/>
      <c r="AN563" s="75"/>
    </row>
    <row r="564" spans="1:40" x14ac:dyDescent="0.2">
      <c r="A564" s="81" t="str">
        <f t="shared" si="151"/>
        <v>111AE743008</v>
      </c>
      <c r="B564" s="81" t="str">
        <f t="shared" si="152"/>
        <v>SW</v>
      </c>
      <c r="C564" s="81" t="str">
        <f t="shared" si="153"/>
        <v>PPG</v>
      </c>
      <c r="D564" s="70">
        <v>43008</v>
      </c>
      <c r="E564" s="95" t="s">
        <v>177</v>
      </c>
      <c r="F564" s="95" t="str">
        <f t="shared" ca="1" si="154"/>
        <v>Bristol, North Somerset &amp; South Gloucestershire</v>
      </c>
      <c r="G564" s="96">
        <v>716</v>
      </c>
      <c r="H564" s="114">
        <v>716</v>
      </c>
      <c r="I564" s="134">
        <v>366</v>
      </c>
      <c r="J564" s="96">
        <v>117</v>
      </c>
      <c r="K564" s="96">
        <v>29</v>
      </c>
      <c r="L564" s="96">
        <v>41</v>
      </c>
      <c r="M564" s="96">
        <v>59</v>
      </c>
      <c r="N564" s="114">
        <v>104</v>
      </c>
      <c r="O564" s="115">
        <v>438</v>
      </c>
      <c r="P564" s="96">
        <v>38</v>
      </c>
      <c r="Q564" s="96">
        <v>18</v>
      </c>
      <c r="R564" s="114">
        <v>222</v>
      </c>
      <c r="S564" s="115">
        <v>80</v>
      </c>
      <c r="T564" s="96">
        <v>263</v>
      </c>
      <c r="U564" s="96">
        <v>118</v>
      </c>
      <c r="V564" s="96">
        <v>31</v>
      </c>
      <c r="W564" s="114">
        <v>224</v>
      </c>
      <c r="X564" s="115">
        <v>33</v>
      </c>
      <c r="Y564" s="96">
        <v>126</v>
      </c>
      <c r="Z564" s="96">
        <v>179</v>
      </c>
      <c r="AA564" s="96">
        <v>156</v>
      </c>
      <c r="AB564" s="96">
        <v>0</v>
      </c>
      <c r="AC564" s="114">
        <v>222</v>
      </c>
      <c r="AD564" s="115">
        <v>0</v>
      </c>
      <c r="AE564" s="96">
        <v>0</v>
      </c>
      <c r="AF564" s="96">
        <v>0</v>
      </c>
      <c r="AG564" s="96">
        <v>0</v>
      </c>
      <c r="AH564" s="96">
        <v>0</v>
      </c>
      <c r="AI564" s="96" t="s">
        <v>0</v>
      </c>
      <c r="AJ564" s="75"/>
      <c r="AK564" s="75"/>
      <c r="AL564" s="75"/>
      <c r="AM564" s="75"/>
      <c r="AN564" s="75"/>
    </row>
    <row r="565" spans="1:40" x14ac:dyDescent="0.2">
      <c r="A565" s="81" t="str">
        <f t="shared" si="151"/>
        <v>111AE843008</v>
      </c>
      <c r="B565" s="81" t="str">
        <f t="shared" si="152"/>
        <v>SW</v>
      </c>
      <c r="C565" s="81" t="str">
        <f t="shared" si="153"/>
        <v>PPG</v>
      </c>
      <c r="D565" s="70">
        <v>43008</v>
      </c>
      <c r="E565" s="95" t="s">
        <v>179</v>
      </c>
      <c r="F565" s="95" t="str">
        <f t="shared" ca="1" si="154"/>
        <v>Gloucestershire &amp; Swindon</v>
      </c>
      <c r="G565" s="96">
        <v>413</v>
      </c>
      <c r="H565" s="114">
        <v>413</v>
      </c>
      <c r="I565" s="134">
        <v>200</v>
      </c>
      <c r="J565" s="96">
        <v>77</v>
      </c>
      <c r="K565" s="96">
        <v>14</v>
      </c>
      <c r="L565" s="96">
        <v>24</v>
      </c>
      <c r="M565" s="96">
        <v>24</v>
      </c>
      <c r="N565" s="114">
        <v>74</v>
      </c>
      <c r="O565" s="115">
        <v>252</v>
      </c>
      <c r="P565" s="96">
        <v>19</v>
      </c>
      <c r="Q565" s="96">
        <v>7</v>
      </c>
      <c r="R565" s="114">
        <v>135</v>
      </c>
      <c r="S565" s="115">
        <v>36</v>
      </c>
      <c r="T565" s="96">
        <v>151</v>
      </c>
      <c r="U565" s="96">
        <v>70</v>
      </c>
      <c r="V565" s="96">
        <v>21</v>
      </c>
      <c r="W565" s="114">
        <v>135</v>
      </c>
      <c r="X565" s="115">
        <v>20</v>
      </c>
      <c r="Y565" s="96">
        <v>70</v>
      </c>
      <c r="Z565" s="96">
        <v>105</v>
      </c>
      <c r="AA565" s="96">
        <v>83</v>
      </c>
      <c r="AB565" s="96">
        <v>0</v>
      </c>
      <c r="AC565" s="114">
        <v>135</v>
      </c>
      <c r="AD565" s="115">
        <v>0</v>
      </c>
      <c r="AE565" s="96">
        <v>0</v>
      </c>
      <c r="AF565" s="96">
        <v>0</v>
      </c>
      <c r="AG565" s="96">
        <v>0</v>
      </c>
      <c r="AH565" s="96">
        <v>0</v>
      </c>
      <c r="AI565" s="96" t="s">
        <v>0</v>
      </c>
      <c r="AJ565" s="75"/>
      <c r="AK565" s="75"/>
      <c r="AL565" s="75"/>
      <c r="AM565" s="75"/>
      <c r="AN565" s="75"/>
    </row>
    <row r="566" spans="1:40" x14ac:dyDescent="0.2">
      <c r="A566" s="81" t="str">
        <f t="shared" si="151"/>
        <v>111AE943008</v>
      </c>
      <c r="B566" s="81" t="str">
        <f t="shared" si="152"/>
        <v>SW</v>
      </c>
      <c r="C566" s="81" t="str">
        <f t="shared" si="153"/>
        <v>Vocare</v>
      </c>
      <c r="D566" s="70">
        <v>43008</v>
      </c>
      <c r="E566" s="95" t="s">
        <v>187</v>
      </c>
      <c r="F566" s="95" t="str">
        <f t="shared" ca="1" si="154"/>
        <v>Somerset</v>
      </c>
      <c r="G566" s="96">
        <v>52</v>
      </c>
      <c r="H566" s="114">
        <v>52</v>
      </c>
      <c r="I566" s="134">
        <v>45</v>
      </c>
      <c r="J566" s="96">
        <v>3</v>
      </c>
      <c r="K566" s="96">
        <v>3</v>
      </c>
      <c r="L566" s="96">
        <v>1</v>
      </c>
      <c r="M566" s="96">
        <v>0</v>
      </c>
      <c r="N566" s="114">
        <v>0</v>
      </c>
      <c r="O566" s="115">
        <v>42</v>
      </c>
      <c r="P566" s="96">
        <v>7</v>
      </c>
      <c r="Q566" s="96">
        <v>1</v>
      </c>
      <c r="R566" s="114">
        <v>2</v>
      </c>
      <c r="S566" s="115">
        <v>25</v>
      </c>
      <c r="T566" s="96">
        <v>13</v>
      </c>
      <c r="U566" s="96">
        <v>10</v>
      </c>
      <c r="V566" s="96">
        <v>3</v>
      </c>
      <c r="W566" s="114">
        <v>1</v>
      </c>
      <c r="X566" s="115">
        <v>6</v>
      </c>
      <c r="Y566" s="96">
        <v>20</v>
      </c>
      <c r="Z566" s="96">
        <v>15</v>
      </c>
      <c r="AA566" s="96">
        <v>2</v>
      </c>
      <c r="AB566" s="96">
        <v>8</v>
      </c>
      <c r="AC566" s="114">
        <v>1</v>
      </c>
      <c r="AD566" s="115">
        <v>43</v>
      </c>
      <c r="AE566" s="96">
        <v>5</v>
      </c>
      <c r="AF566" s="96">
        <v>1</v>
      </c>
      <c r="AG566" s="96">
        <v>0</v>
      </c>
      <c r="AH566" s="96">
        <v>3</v>
      </c>
      <c r="AI566" s="96" t="s">
        <v>0</v>
      </c>
      <c r="AJ566" s="75"/>
      <c r="AK566" s="75"/>
      <c r="AL566" s="75"/>
      <c r="AM566" s="75"/>
      <c r="AN566" s="75"/>
    </row>
    <row r="567" spans="1:40" x14ac:dyDescent="0.2">
      <c r="A567" s="81" t="str">
        <f t="shared" si="151"/>
        <v>111AF143008</v>
      </c>
      <c r="B567" s="81" t="str">
        <f t="shared" si="152"/>
        <v>SW</v>
      </c>
      <c r="C567" s="81" t="str">
        <f t="shared" si="153"/>
        <v>Kernow Health</v>
      </c>
      <c r="D567" s="70">
        <v>43008</v>
      </c>
      <c r="E567" s="95" t="s">
        <v>192</v>
      </c>
      <c r="F567" s="95" t="str">
        <f t="shared" ca="1" si="154"/>
        <v>Cornwall</v>
      </c>
      <c r="G567" s="96">
        <v>698</v>
      </c>
      <c r="H567" s="114">
        <v>182</v>
      </c>
      <c r="I567" s="134">
        <v>148</v>
      </c>
      <c r="J567" s="96">
        <v>26</v>
      </c>
      <c r="K567" s="96">
        <v>1</v>
      </c>
      <c r="L567" s="96">
        <v>4</v>
      </c>
      <c r="M567" s="96">
        <v>1</v>
      </c>
      <c r="N567" s="114">
        <v>2</v>
      </c>
      <c r="O567" s="115">
        <v>165</v>
      </c>
      <c r="P567" s="96">
        <v>6</v>
      </c>
      <c r="Q567" s="96">
        <v>5</v>
      </c>
      <c r="R567" s="114">
        <v>6</v>
      </c>
      <c r="S567" s="115">
        <v>42</v>
      </c>
      <c r="T567" s="96">
        <v>105</v>
      </c>
      <c r="U567" s="96">
        <v>18</v>
      </c>
      <c r="V567" s="96">
        <v>13</v>
      </c>
      <c r="W567" s="114">
        <v>4</v>
      </c>
      <c r="X567" s="115">
        <v>59</v>
      </c>
      <c r="Y567" s="96">
        <v>29</v>
      </c>
      <c r="Z567" s="96">
        <v>36</v>
      </c>
      <c r="AA567" s="96">
        <v>39</v>
      </c>
      <c r="AB567" s="96">
        <v>13</v>
      </c>
      <c r="AC567" s="114">
        <v>6</v>
      </c>
      <c r="AD567" s="115">
        <v>135</v>
      </c>
      <c r="AE567" s="96">
        <v>28</v>
      </c>
      <c r="AF567" s="96">
        <v>3</v>
      </c>
      <c r="AG567" s="96">
        <v>2</v>
      </c>
      <c r="AH567" s="96">
        <v>14</v>
      </c>
      <c r="AI567" s="96" t="s">
        <v>0</v>
      </c>
      <c r="AJ567" s="75"/>
      <c r="AK567" s="75"/>
      <c r="AL567" s="75"/>
      <c r="AM567" s="75"/>
      <c r="AN567" s="75"/>
    </row>
    <row r="568" spans="1:40" x14ac:dyDescent="0.2">
      <c r="A568" s="81" t="str">
        <f t="shared" si="151"/>
        <v>111AF243008</v>
      </c>
      <c r="B568" s="81" t="str">
        <f t="shared" si="152"/>
        <v>SW</v>
      </c>
      <c r="C568" s="81" t="str">
        <f t="shared" si="153"/>
        <v>Devon Doctors</v>
      </c>
      <c r="D568" s="70">
        <v>43008</v>
      </c>
      <c r="E568" s="95" t="s">
        <v>194</v>
      </c>
      <c r="F568" s="95" t="str">
        <f t="shared" ca="1" si="154"/>
        <v>Devon</v>
      </c>
      <c r="G568" s="96">
        <v>120</v>
      </c>
      <c r="H568" s="114">
        <v>120</v>
      </c>
      <c r="I568" s="134">
        <v>89</v>
      </c>
      <c r="J568" s="96">
        <v>18</v>
      </c>
      <c r="K568" s="96">
        <v>6</v>
      </c>
      <c r="L568" s="96">
        <v>2</v>
      </c>
      <c r="M568" s="96">
        <v>5</v>
      </c>
      <c r="N568" s="114">
        <v>0</v>
      </c>
      <c r="O568" s="115">
        <v>99</v>
      </c>
      <c r="P568" s="96">
        <v>8</v>
      </c>
      <c r="Q568" s="96">
        <v>6</v>
      </c>
      <c r="R568" s="114">
        <v>7</v>
      </c>
      <c r="S568" s="115">
        <v>48</v>
      </c>
      <c r="T568" s="96">
        <v>37</v>
      </c>
      <c r="U568" s="96">
        <v>24</v>
      </c>
      <c r="V568" s="96">
        <v>3</v>
      </c>
      <c r="W568" s="114">
        <v>8</v>
      </c>
      <c r="X568" s="115">
        <v>21</v>
      </c>
      <c r="Y568" s="96">
        <v>45</v>
      </c>
      <c r="Z568" s="96">
        <v>40</v>
      </c>
      <c r="AA568" s="96">
        <v>2</v>
      </c>
      <c r="AB568" s="96">
        <v>11</v>
      </c>
      <c r="AC568" s="114">
        <v>1</v>
      </c>
      <c r="AD568" s="115">
        <v>85</v>
      </c>
      <c r="AE568" s="96">
        <v>18</v>
      </c>
      <c r="AF568" s="96">
        <v>7</v>
      </c>
      <c r="AG568" s="96">
        <v>4</v>
      </c>
      <c r="AH568" s="96">
        <v>6</v>
      </c>
      <c r="AI568" s="96" t="s">
        <v>0</v>
      </c>
      <c r="AJ568" s="75"/>
      <c r="AK568" s="75"/>
      <c r="AL568" s="75"/>
      <c r="AM568" s="75"/>
      <c r="AN568" s="75"/>
    </row>
    <row r="569" spans="1:40" x14ac:dyDescent="0.2">
      <c r="A569" s="81" t="str">
        <f t="shared" si="151"/>
        <v>111AF443008</v>
      </c>
      <c r="B569" s="81" t="str">
        <f t="shared" si="152"/>
        <v>M</v>
      </c>
      <c r="C569" s="81" t="str">
        <f t="shared" si="153"/>
        <v>Vocare</v>
      </c>
      <c r="D569" s="70">
        <v>43008</v>
      </c>
      <c r="E569" s="95" t="s">
        <v>200</v>
      </c>
      <c r="F569" s="95" t="str">
        <f t="shared" ca="1" si="154"/>
        <v>Staffordshire</v>
      </c>
      <c r="G569" s="96">
        <v>141</v>
      </c>
      <c r="H569" s="114">
        <v>141</v>
      </c>
      <c r="I569" s="134">
        <v>101</v>
      </c>
      <c r="J569" s="96">
        <v>27</v>
      </c>
      <c r="K569" s="96">
        <v>0</v>
      </c>
      <c r="L569" s="96">
        <v>8</v>
      </c>
      <c r="M569" s="96">
        <v>3</v>
      </c>
      <c r="N569" s="114">
        <v>2</v>
      </c>
      <c r="O569" s="115">
        <v>114</v>
      </c>
      <c r="P569" s="96">
        <v>17</v>
      </c>
      <c r="Q569" s="96">
        <v>7</v>
      </c>
      <c r="R569" s="114">
        <v>3</v>
      </c>
      <c r="S569" s="115">
        <v>50</v>
      </c>
      <c r="T569" s="96">
        <v>59</v>
      </c>
      <c r="U569" s="96">
        <v>21</v>
      </c>
      <c r="V569" s="96">
        <v>7</v>
      </c>
      <c r="W569" s="114">
        <v>4</v>
      </c>
      <c r="X569" s="115">
        <v>35</v>
      </c>
      <c r="Y569" s="96">
        <v>48</v>
      </c>
      <c r="Z569" s="96">
        <v>38</v>
      </c>
      <c r="AA569" s="96">
        <v>4</v>
      </c>
      <c r="AB569" s="96">
        <v>15</v>
      </c>
      <c r="AC569" s="114">
        <v>1</v>
      </c>
      <c r="AD569" s="115">
        <v>97</v>
      </c>
      <c r="AE569" s="96">
        <v>29</v>
      </c>
      <c r="AF569" s="96">
        <v>9</v>
      </c>
      <c r="AG569" s="96">
        <v>1</v>
      </c>
      <c r="AH569" s="96">
        <v>5</v>
      </c>
      <c r="AI569" s="96" t="s">
        <v>0</v>
      </c>
      <c r="AJ569" s="75"/>
      <c r="AK569" s="75"/>
      <c r="AL569" s="75"/>
      <c r="AM569" s="75"/>
      <c r="AN569" s="75"/>
    </row>
    <row r="570" spans="1:40" x14ac:dyDescent="0.2">
      <c r="A570" s="81" t="str">
        <f t="shared" si="151"/>
        <v>111AF843008</v>
      </c>
      <c r="B570" s="81" t="str">
        <f t="shared" si="152"/>
        <v>NW</v>
      </c>
      <c r="C570" s="81" t="str">
        <f t="shared" si="153"/>
        <v>NWAS</v>
      </c>
      <c r="D570" s="70">
        <v>43008</v>
      </c>
      <c r="E570" s="95" t="s">
        <v>218</v>
      </c>
      <c r="F570" s="95" t="str">
        <f t="shared" ca="1" si="154"/>
        <v>North West including Blackpool</v>
      </c>
      <c r="G570" s="96">
        <v>7800</v>
      </c>
      <c r="H570" s="114">
        <v>831</v>
      </c>
      <c r="I570" s="134">
        <v>619</v>
      </c>
      <c r="J570" s="96">
        <v>120</v>
      </c>
      <c r="K570" s="96">
        <v>34</v>
      </c>
      <c r="L570" s="96">
        <v>14</v>
      </c>
      <c r="M570" s="96">
        <v>31</v>
      </c>
      <c r="N570" s="114">
        <v>13</v>
      </c>
      <c r="O570" s="115">
        <v>691</v>
      </c>
      <c r="P570" s="96">
        <v>55</v>
      </c>
      <c r="Q570" s="96">
        <v>47</v>
      </c>
      <c r="R570" s="114">
        <v>38</v>
      </c>
      <c r="S570" s="115">
        <v>255</v>
      </c>
      <c r="T570" s="96">
        <v>419</v>
      </c>
      <c r="U570" s="96">
        <v>88</v>
      </c>
      <c r="V570" s="96">
        <v>29</v>
      </c>
      <c r="W570" s="114">
        <v>40</v>
      </c>
      <c r="X570" s="115">
        <v>137</v>
      </c>
      <c r="Y570" s="96">
        <v>246</v>
      </c>
      <c r="Z570" s="96">
        <v>249</v>
      </c>
      <c r="AA570" s="96">
        <v>97</v>
      </c>
      <c r="AB570" s="96">
        <v>63</v>
      </c>
      <c r="AC570" s="114">
        <v>39</v>
      </c>
      <c r="AD570" s="115">
        <v>580</v>
      </c>
      <c r="AE570" s="96">
        <v>150</v>
      </c>
      <c r="AF570" s="96">
        <v>37</v>
      </c>
      <c r="AG570" s="96">
        <v>28</v>
      </c>
      <c r="AH570" s="96">
        <v>36</v>
      </c>
      <c r="AI570" s="96" t="s">
        <v>0</v>
      </c>
      <c r="AJ570" s="75"/>
      <c r="AK570" s="75"/>
      <c r="AL570" s="75"/>
      <c r="AM570" s="75"/>
      <c r="AN570" s="75"/>
    </row>
    <row r="571" spans="1:40" x14ac:dyDescent="0.2">
      <c r="A571" s="81" t="str">
        <f t="shared" si="151"/>
        <v>111AG443008</v>
      </c>
      <c r="B571" s="81" t="str">
        <f t="shared" si="152"/>
        <v>SE</v>
      </c>
      <c r="C571" s="81" t="str">
        <f t="shared" si="153"/>
        <v>IC24</v>
      </c>
      <c r="D571" s="70">
        <v>43008</v>
      </c>
      <c r="E571" s="95" t="s">
        <v>294</v>
      </c>
      <c r="F571" s="95" t="str">
        <f t="shared" ca="1" si="154"/>
        <v>East Kent</v>
      </c>
      <c r="G571" s="96">
        <v>227</v>
      </c>
      <c r="H571" s="114">
        <v>227</v>
      </c>
      <c r="I571" s="134">
        <v>103</v>
      </c>
      <c r="J571" s="96">
        <v>56</v>
      </c>
      <c r="K571" s="96">
        <v>47</v>
      </c>
      <c r="L571" s="96">
        <v>9</v>
      </c>
      <c r="M571" s="96">
        <v>5</v>
      </c>
      <c r="N571" s="114">
        <v>7</v>
      </c>
      <c r="O571" s="115">
        <v>187</v>
      </c>
      <c r="P571" s="96">
        <v>15</v>
      </c>
      <c r="Q571" s="96">
        <v>20</v>
      </c>
      <c r="R571" s="114">
        <v>5</v>
      </c>
      <c r="S571" s="115">
        <v>159</v>
      </c>
      <c r="T571" s="96">
        <v>38</v>
      </c>
      <c r="U571" s="96">
        <v>20</v>
      </c>
      <c r="V571" s="96">
        <v>5</v>
      </c>
      <c r="W571" s="114">
        <v>5</v>
      </c>
      <c r="X571" s="115">
        <v>36</v>
      </c>
      <c r="Y571" s="96">
        <v>69</v>
      </c>
      <c r="Z571" s="96">
        <v>103</v>
      </c>
      <c r="AA571" s="96">
        <v>15</v>
      </c>
      <c r="AB571" s="96">
        <v>4</v>
      </c>
      <c r="AC571" s="114">
        <v>0</v>
      </c>
      <c r="AD571" s="115">
        <v>106</v>
      </c>
      <c r="AE571" s="96">
        <v>77</v>
      </c>
      <c r="AF571" s="96">
        <v>29</v>
      </c>
      <c r="AG571" s="96">
        <v>7</v>
      </c>
      <c r="AH571" s="96">
        <v>8</v>
      </c>
      <c r="AI571" s="96" t="s">
        <v>0</v>
      </c>
      <c r="AJ571" s="75"/>
      <c r="AK571" s="75"/>
      <c r="AL571" s="75"/>
      <c r="AM571" s="75"/>
      <c r="AN571" s="75"/>
    </row>
    <row r="572" spans="1:40" x14ac:dyDescent="0.2">
      <c r="A572" s="81" t="str">
        <f t="shared" si="151"/>
        <v>111AG543008</v>
      </c>
      <c r="B572" s="81" t="str">
        <f t="shared" si="152"/>
        <v>L</v>
      </c>
      <c r="C572" s="81" t="str">
        <f t="shared" si="153"/>
        <v>Vocare</v>
      </c>
      <c r="D572" s="70">
        <v>43008</v>
      </c>
      <c r="E572" s="95" t="s">
        <v>296</v>
      </c>
      <c r="F572" s="95" t="str">
        <f t="shared" ca="1" si="154"/>
        <v>South West London</v>
      </c>
      <c r="G572" s="96">
        <v>54</v>
      </c>
      <c r="H572" s="114">
        <v>54</v>
      </c>
      <c r="I572" s="134">
        <v>30</v>
      </c>
      <c r="J572" s="96">
        <v>14</v>
      </c>
      <c r="K572" s="96">
        <v>4</v>
      </c>
      <c r="L572" s="96">
        <v>2</v>
      </c>
      <c r="M572" s="96">
        <v>4</v>
      </c>
      <c r="N572" s="114">
        <v>0</v>
      </c>
      <c r="O572" s="115">
        <v>45</v>
      </c>
      <c r="P572" s="96">
        <v>5</v>
      </c>
      <c r="Q572" s="96">
        <v>3</v>
      </c>
      <c r="R572" s="114">
        <v>1</v>
      </c>
      <c r="S572" s="115">
        <v>24</v>
      </c>
      <c r="T572" s="96">
        <v>12</v>
      </c>
      <c r="U572" s="96">
        <v>11</v>
      </c>
      <c r="V572" s="96">
        <v>4</v>
      </c>
      <c r="W572" s="114">
        <v>3</v>
      </c>
      <c r="X572" s="115">
        <v>12</v>
      </c>
      <c r="Y572" s="96">
        <v>22</v>
      </c>
      <c r="Z572" s="96">
        <v>14</v>
      </c>
      <c r="AA572" s="96">
        <v>1</v>
      </c>
      <c r="AB572" s="96">
        <v>5</v>
      </c>
      <c r="AC572" s="114">
        <v>0</v>
      </c>
      <c r="AD572" s="115">
        <v>30</v>
      </c>
      <c r="AE572" s="96">
        <v>16</v>
      </c>
      <c r="AF572" s="96">
        <v>4</v>
      </c>
      <c r="AG572" s="96">
        <v>2</v>
      </c>
      <c r="AH572" s="96">
        <v>2</v>
      </c>
      <c r="AI572" s="96" t="s">
        <v>0</v>
      </c>
      <c r="AJ572" s="75"/>
      <c r="AK572" s="75"/>
      <c r="AL572" s="75"/>
      <c r="AM572" s="75"/>
      <c r="AN572" s="75"/>
    </row>
    <row r="573" spans="1:40" x14ac:dyDescent="0.2">
      <c r="A573" s="81" t="str">
        <f t="shared" si="151"/>
        <v>111AG643008</v>
      </c>
      <c r="B573" s="81" t="str">
        <f t="shared" si="152"/>
        <v>SE</v>
      </c>
      <c r="C573" s="81" t="str">
        <f t="shared" si="153"/>
        <v>SECAmb</v>
      </c>
      <c r="D573" s="70">
        <v>43008</v>
      </c>
      <c r="E573" s="95" t="s">
        <v>298</v>
      </c>
      <c r="F573" s="95" t="str">
        <f t="shared" ca="1" si="154"/>
        <v>South East Coast excluding East Kent</v>
      </c>
      <c r="G573" s="96">
        <v>1331</v>
      </c>
      <c r="H573" s="114">
        <v>1331</v>
      </c>
      <c r="I573" s="134">
        <v>902</v>
      </c>
      <c r="J573" s="96">
        <v>187</v>
      </c>
      <c r="K573" s="96">
        <v>70</v>
      </c>
      <c r="L573" s="96">
        <v>78</v>
      </c>
      <c r="M573" s="96">
        <v>0</v>
      </c>
      <c r="N573" s="114">
        <v>94</v>
      </c>
      <c r="O573" s="115">
        <v>1195</v>
      </c>
      <c r="P573" s="96">
        <v>83</v>
      </c>
      <c r="Q573" s="96">
        <v>53</v>
      </c>
      <c r="R573" s="114">
        <v>0</v>
      </c>
      <c r="S573" s="115">
        <v>199</v>
      </c>
      <c r="T573" s="96">
        <v>744</v>
      </c>
      <c r="U573" s="96">
        <v>301</v>
      </c>
      <c r="V573" s="96">
        <v>81</v>
      </c>
      <c r="W573" s="114">
        <v>6</v>
      </c>
      <c r="X573" s="115">
        <v>91</v>
      </c>
      <c r="Y573" s="96">
        <v>416</v>
      </c>
      <c r="Z573" s="96">
        <v>413</v>
      </c>
      <c r="AA573" s="96">
        <v>361</v>
      </c>
      <c r="AB573" s="96">
        <v>0</v>
      </c>
      <c r="AC573" s="114">
        <v>50</v>
      </c>
      <c r="AD573" s="115">
        <v>0</v>
      </c>
      <c r="AE573" s="96">
        <v>0</v>
      </c>
      <c r="AF573" s="96">
        <v>0</v>
      </c>
      <c r="AG573" s="96">
        <v>0</v>
      </c>
      <c r="AH573" s="96">
        <v>0</v>
      </c>
      <c r="AI573" s="96" t="s">
        <v>0</v>
      </c>
      <c r="AJ573" s="75"/>
      <c r="AK573" s="75"/>
      <c r="AL573" s="75"/>
      <c r="AM573" s="75"/>
      <c r="AN573" s="75"/>
    </row>
    <row r="574" spans="1:40" x14ac:dyDescent="0.2">
      <c r="A574" s="81" t="str">
        <f t="shared" si="151"/>
        <v>111AG843008</v>
      </c>
      <c r="B574" s="81" t="str">
        <f t="shared" si="152"/>
        <v>E</v>
      </c>
      <c r="C574" s="81" t="str">
        <f t="shared" si="153"/>
        <v>IC24</v>
      </c>
      <c r="D574" s="70">
        <v>43008</v>
      </c>
      <c r="E574" s="95" t="s">
        <v>306</v>
      </c>
      <c r="F574" s="95" t="str">
        <f t="shared" ca="1" si="154"/>
        <v>Norfolk including Great Yarmouth and Waveney</v>
      </c>
      <c r="G574" s="96">
        <v>697</v>
      </c>
      <c r="H574" s="114">
        <v>697</v>
      </c>
      <c r="I574" s="134">
        <v>495</v>
      </c>
      <c r="J574" s="96">
        <v>114</v>
      </c>
      <c r="K574" s="96">
        <v>24</v>
      </c>
      <c r="L574" s="96">
        <v>29</v>
      </c>
      <c r="M574" s="96">
        <v>24</v>
      </c>
      <c r="N574" s="114">
        <v>11</v>
      </c>
      <c r="O574" s="115">
        <v>517</v>
      </c>
      <c r="P574" s="96">
        <v>129</v>
      </c>
      <c r="Q574" s="96">
        <v>12</v>
      </c>
      <c r="R574" s="114">
        <v>39</v>
      </c>
      <c r="S574" s="115">
        <v>298</v>
      </c>
      <c r="T574" s="96">
        <v>230</v>
      </c>
      <c r="U574" s="96">
        <v>115</v>
      </c>
      <c r="V574" s="96">
        <v>40</v>
      </c>
      <c r="W574" s="114">
        <v>14</v>
      </c>
      <c r="X574" s="115">
        <v>113</v>
      </c>
      <c r="Y574" s="96">
        <v>164</v>
      </c>
      <c r="Z574" s="96">
        <v>299</v>
      </c>
      <c r="AA574" s="96">
        <v>36</v>
      </c>
      <c r="AB574" s="96">
        <v>77</v>
      </c>
      <c r="AC574" s="114">
        <v>8</v>
      </c>
      <c r="AD574" s="115">
        <v>251</v>
      </c>
      <c r="AE574" s="96">
        <v>366</v>
      </c>
      <c r="AF574" s="96">
        <v>37</v>
      </c>
      <c r="AG574" s="96">
        <v>34</v>
      </c>
      <c r="AH574" s="96">
        <v>9</v>
      </c>
      <c r="AI574" s="96" t="s">
        <v>0</v>
      </c>
      <c r="AJ574" s="75"/>
      <c r="AK574" s="75"/>
      <c r="AL574" s="75"/>
      <c r="AM574" s="75"/>
      <c r="AN574" s="75"/>
    </row>
    <row r="575" spans="1:40" x14ac:dyDescent="0.2">
      <c r="A575" s="82" t="str">
        <f t="shared" si="151"/>
        <v>111AA143190</v>
      </c>
      <c r="B575" s="82" t="str">
        <f t="shared" si="152"/>
        <v>NE</v>
      </c>
      <c r="C575" s="82" t="str">
        <f t="shared" si="153"/>
        <v>NEAS</v>
      </c>
      <c r="D575" s="90">
        <v>43190</v>
      </c>
      <c r="E575" s="97" t="s">
        <v>10</v>
      </c>
      <c r="F575" s="97" t="str">
        <f t="shared" ca="1" si="154"/>
        <v>North East</v>
      </c>
      <c r="G575" s="98">
        <v>9000</v>
      </c>
      <c r="H575" s="116">
        <v>600</v>
      </c>
      <c r="I575" s="98">
        <v>377</v>
      </c>
      <c r="J575" s="98">
        <v>138</v>
      </c>
      <c r="K575" s="98">
        <v>28</v>
      </c>
      <c r="L575" s="98">
        <v>18</v>
      </c>
      <c r="M575" s="98">
        <v>27</v>
      </c>
      <c r="N575" s="116">
        <v>12</v>
      </c>
      <c r="O575" s="117">
        <v>475</v>
      </c>
      <c r="P575" s="98">
        <v>58</v>
      </c>
      <c r="Q575" s="98">
        <v>22</v>
      </c>
      <c r="R575" s="116">
        <v>45</v>
      </c>
      <c r="S575" s="117">
        <v>255</v>
      </c>
      <c r="T575" s="98">
        <v>158</v>
      </c>
      <c r="U575" s="98">
        <v>83</v>
      </c>
      <c r="V575" s="98">
        <v>28</v>
      </c>
      <c r="W575" s="116">
        <v>76</v>
      </c>
      <c r="X575" s="117">
        <v>94</v>
      </c>
      <c r="Y575" s="98">
        <v>153</v>
      </c>
      <c r="Z575" s="98">
        <v>224</v>
      </c>
      <c r="AA575" s="98">
        <v>14</v>
      </c>
      <c r="AB575" s="98">
        <v>26</v>
      </c>
      <c r="AC575" s="116">
        <v>89</v>
      </c>
      <c r="AD575" s="117">
        <v>383</v>
      </c>
      <c r="AE575" s="98">
        <v>109</v>
      </c>
      <c r="AF575" s="98">
        <v>40</v>
      </c>
      <c r="AG575" s="98">
        <v>24</v>
      </c>
      <c r="AH575" s="98">
        <v>44</v>
      </c>
      <c r="AI575" s="98" t="s">
        <v>0</v>
      </c>
      <c r="AJ575" s="75"/>
      <c r="AK575" s="75"/>
      <c r="AL575" s="75"/>
      <c r="AM575" s="75"/>
      <c r="AN575" s="75"/>
    </row>
    <row r="576" spans="1:40" x14ac:dyDescent="0.2">
      <c r="A576" s="81" t="str">
        <f t="shared" si="151"/>
        <v>111AA243190</v>
      </c>
      <c r="B576" s="81" t="str">
        <f t="shared" si="152"/>
        <v>M</v>
      </c>
      <c r="C576" s="81" t="str">
        <f t="shared" si="153"/>
        <v>DHU</v>
      </c>
      <c r="D576" s="70">
        <v>43190</v>
      </c>
      <c r="E576" s="95" t="s">
        <v>25</v>
      </c>
      <c r="F576" s="95" t="str">
        <f t="shared" ca="1" si="154"/>
        <v>Lincolnshire</v>
      </c>
      <c r="G576" s="96">
        <v>678</v>
      </c>
      <c r="H576" s="114">
        <v>195</v>
      </c>
      <c r="I576" s="134">
        <v>122</v>
      </c>
      <c r="J576" s="96">
        <v>45</v>
      </c>
      <c r="K576" s="96">
        <v>9</v>
      </c>
      <c r="L576" s="96">
        <v>9</v>
      </c>
      <c r="M576" s="96">
        <v>0</v>
      </c>
      <c r="N576" s="114">
        <v>10</v>
      </c>
      <c r="O576" s="115">
        <v>165</v>
      </c>
      <c r="P576" s="96">
        <v>22</v>
      </c>
      <c r="Q576" s="96">
        <v>5</v>
      </c>
      <c r="R576" s="114">
        <v>3</v>
      </c>
      <c r="S576" s="115">
        <v>37</v>
      </c>
      <c r="T576" s="96">
        <v>114</v>
      </c>
      <c r="U576" s="96">
        <v>30</v>
      </c>
      <c r="V576" s="96">
        <v>10</v>
      </c>
      <c r="W576" s="114">
        <v>4</v>
      </c>
      <c r="X576" s="115">
        <v>50</v>
      </c>
      <c r="Y576" s="96">
        <v>47</v>
      </c>
      <c r="Z576" s="96">
        <v>63</v>
      </c>
      <c r="AA576" s="96">
        <v>10</v>
      </c>
      <c r="AB576" s="96">
        <v>10</v>
      </c>
      <c r="AC576" s="114">
        <v>15</v>
      </c>
      <c r="AD576" s="115">
        <v>122</v>
      </c>
      <c r="AE576" s="96">
        <v>52</v>
      </c>
      <c r="AF576" s="96">
        <v>16</v>
      </c>
      <c r="AG576" s="96">
        <v>4</v>
      </c>
      <c r="AH576" s="96">
        <v>1</v>
      </c>
      <c r="AI576" s="96" t="s">
        <v>0</v>
      </c>
      <c r="AJ576" s="75"/>
      <c r="AK576" s="75"/>
      <c r="AL576" s="75"/>
      <c r="AM576" s="75"/>
      <c r="AN576" s="75"/>
    </row>
    <row r="577" spans="1:40" x14ac:dyDescent="0.2">
      <c r="A577" s="81" t="str">
        <f t="shared" si="151"/>
        <v>111AA443190</v>
      </c>
      <c r="B577" s="81" t="str">
        <f t="shared" si="152"/>
        <v>M</v>
      </c>
      <c r="C577" s="81" t="str">
        <f t="shared" si="153"/>
        <v>DHU</v>
      </c>
      <c r="D577" s="70">
        <v>43190</v>
      </c>
      <c r="E577" s="95" t="s">
        <v>28</v>
      </c>
      <c r="F577" s="95" t="str">
        <f t="shared" ca="1" si="154"/>
        <v>Nottinghamshire</v>
      </c>
      <c r="G577" s="96">
        <v>680</v>
      </c>
      <c r="H577" s="114">
        <v>151</v>
      </c>
      <c r="I577" s="134">
        <v>98</v>
      </c>
      <c r="J577" s="96">
        <v>31</v>
      </c>
      <c r="K577" s="96">
        <v>6</v>
      </c>
      <c r="L577" s="96">
        <v>10</v>
      </c>
      <c r="M577" s="96">
        <v>0</v>
      </c>
      <c r="N577" s="114">
        <v>6</v>
      </c>
      <c r="O577" s="115">
        <v>125</v>
      </c>
      <c r="P577" s="96">
        <v>18</v>
      </c>
      <c r="Q577" s="96">
        <v>2</v>
      </c>
      <c r="R577" s="114">
        <v>6</v>
      </c>
      <c r="S577" s="115">
        <v>45</v>
      </c>
      <c r="T577" s="96">
        <v>67</v>
      </c>
      <c r="U577" s="96">
        <v>22</v>
      </c>
      <c r="V577" s="96">
        <v>10</v>
      </c>
      <c r="W577" s="114">
        <v>7</v>
      </c>
      <c r="X577" s="115">
        <v>34</v>
      </c>
      <c r="Y577" s="96">
        <v>39</v>
      </c>
      <c r="Z577" s="96">
        <v>55</v>
      </c>
      <c r="AA577" s="96">
        <v>11</v>
      </c>
      <c r="AB577" s="96">
        <v>7</v>
      </c>
      <c r="AC577" s="114">
        <v>5</v>
      </c>
      <c r="AD577" s="115">
        <v>98</v>
      </c>
      <c r="AE577" s="96">
        <v>36</v>
      </c>
      <c r="AF577" s="96">
        <v>11</v>
      </c>
      <c r="AG577" s="96">
        <v>5</v>
      </c>
      <c r="AH577" s="96">
        <v>1</v>
      </c>
      <c r="AI577" s="96" t="s">
        <v>0</v>
      </c>
      <c r="AJ577" s="75"/>
      <c r="AK577" s="75"/>
      <c r="AL577" s="75"/>
      <c r="AM577" s="75"/>
      <c r="AN577" s="75"/>
    </row>
    <row r="578" spans="1:40" x14ac:dyDescent="0.2">
      <c r="A578" s="81" t="str">
        <f t="shared" si="151"/>
        <v>111AA543190</v>
      </c>
      <c r="B578" s="81" t="str">
        <f t="shared" si="152"/>
        <v>M</v>
      </c>
      <c r="C578" s="81" t="str">
        <f t="shared" si="153"/>
        <v>DHU</v>
      </c>
      <c r="D578" s="70">
        <v>43190</v>
      </c>
      <c r="E578" s="95" t="s">
        <v>30</v>
      </c>
      <c r="F578" s="95" t="str">
        <f t="shared" ca="1" si="154"/>
        <v>Derbyshire</v>
      </c>
      <c r="G578" s="96">
        <v>680</v>
      </c>
      <c r="H578" s="114">
        <v>171</v>
      </c>
      <c r="I578" s="134">
        <v>96</v>
      </c>
      <c r="J578" s="96">
        <v>48</v>
      </c>
      <c r="K578" s="96">
        <v>13</v>
      </c>
      <c r="L578" s="96">
        <v>8</v>
      </c>
      <c r="M578" s="96">
        <v>0</v>
      </c>
      <c r="N578" s="114">
        <v>6</v>
      </c>
      <c r="O578" s="115">
        <v>151</v>
      </c>
      <c r="P578" s="96">
        <v>9</v>
      </c>
      <c r="Q578" s="96">
        <v>7</v>
      </c>
      <c r="R578" s="114">
        <v>4</v>
      </c>
      <c r="S578" s="115">
        <v>37</v>
      </c>
      <c r="T578" s="96">
        <v>83</v>
      </c>
      <c r="U578" s="96">
        <v>37</v>
      </c>
      <c r="V578" s="96">
        <v>8</v>
      </c>
      <c r="W578" s="114">
        <v>6</v>
      </c>
      <c r="X578" s="115">
        <v>46</v>
      </c>
      <c r="Y578" s="96">
        <v>43</v>
      </c>
      <c r="Z578" s="96">
        <v>55</v>
      </c>
      <c r="AA578" s="96">
        <v>6</v>
      </c>
      <c r="AB578" s="96">
        <v>8</v>
      </c>
      <c r="AC578" s="114">
        <v>13</v>
      </c>
      <c r="AD578" s="115">
        <v>98</v>
      </c>
      <c r="AE578" s="96">
        <v>58</v>
      </c>
      <c r="AF578" s="96">
        <v>8</v>
      </c>
      <c r="AG578" s="96">
        <v>4</v>
      </c>
      <c r="AH578" s="96">
        <v>3</v>
      </c>
      <c r="AI578" s="96" t="s">
        <v>0</v>
      </c>
      <c r="AJ578" s="75"/>
      <c r="AK578" s="75"/>
      <c r="AL578" s="75"/>
      <c r="AM578" s="75"/>
      <c r="AN578" s="75"/>
    </row>
    <row r="579" spans="1:40" x14ac:dyDescent="0.2">
      <c r="A579" s="81" t="str">
        <f t="shared" si="151"/>
        <v>111AA643190</v>
      </c>
      <c r="B579" s="81" t="str">
        <f t="shared" si="152"/>
        <v>SE</v>
      </c>
      <c r="C579" s="81" t="str">
        <f t="shared" si="153"/>
        <v>IOW</v>
      </c>
      <c r="D579" s="70">
        <v>43190</v>
      </c>
      <c r="E579" s="95" t="s">
        <v>32</v>
      </c>
      <c r="F579" s="95" t="str">
        <f t="shared" ca="1" si="154"/>
        <v>Isle of Wight</v>
      </c>
      <c r="G579" s="96">
        <v>129</v>
      </c>
      <c r="H579" s="114">
        <v>129</v>
      </c>
      <c r="I579" s="134">
        <v>89</v>
      </c>
      <c r="J579" s="96">
        <v>21</v>
      </c>
      <c r="K579" s="96">
        <v>5</v>
      </c>
      <c r="L579" s="96">
        <v>6</v>
      </c>
      <c r="M579" s="96">
        <v>6</v>
      </c>
      <c r="N579" s="114">
        <v>2</v>
      </c>
      <c r="O579" s="115">
        <v>113</v>
      </c>
      <c r="P579" s="96">
        <v>7</v>
      </c>
      <c r="Q579" s="96">
        <v>5</v>
      </c>
      <c r="R579" s="114">
        <v>4</v>
      </c>
      <c r="S579" s="115">
        <v>29</v>
      </c>
      <c r="T579" s="96">
        <v>67</v>
      </c>
      <c r="U579" s="96">
        <v>22</v>
      </c>
      <c r="V579" s="96">
        <v>7</v>
      </c>
      <c r="W579" s="114">
        <v>4</v>
      </c>
      <c r="X579" s="115">
        <v>35</v>
      </c>
      <c r="Y579" s="96">
        <v>26</v>
      </c>
      <c r="Z579" s="96">
        <v>25</v>
      </c>
      <c r="AA579" s="96">
        <v>32</v>
      </c>
      <c r="AB579" s="96">
        <v>4</v>
      </c>
      <c r="AC579" s="114">
        <v>7</v>
      </c>
      <c r="AD579" s="115">
        <v>92</v>
      </c>
      <c r="AE579" s="96">
        <v>20</v>
      </c>
      <c r="AF579" s="96">
        <v>7</v>
      </c>
      <c r="AG579" s="96">
        <v>10</v>
      </c>
      <c r="AH579" s="96">
        <v>0</v>
      </c>
      <c r="AI579" s="96" t="s">
        <v>0</v>
      </c>
      <c r="AJ579" s="75"/>
      <c r="AK579" s="75"/>
      <c r="AL579" s="75"/>
      <c r="AM579" s="75"/>
      <c r="AN579" s="75"/>
    </row>
    <row r="580" spans="1:40" x14ac:dyDescent="0.2">
      <c r="A580" s="81" t="str">
        <f t="shared" si="151"/>
        <v>111AA743190</v>
      </c>
      <c r="B580" s="81" t="str">
        <f t="shared" si="152"/>
        <v>L</v>
      </c>
      <c r="C580" s="81" t="str">
        <f t="shared" si="153"/>
        <v>LCW</v>
      </c>
      <c r="D580" s="70">
        <v>43190</v>
      </c>
      <c r="E580" s="95" t="s">
        <v>35</v>
      </c>
      <c r="F580" s="95" t="str">
        <f t="shared" ca="1" si="154"/>
        <v>Inner North West London</v>
      </c>
      <c r="G580" s="96">
        <v>118</v>
      </c>
      <c r="H580" s="114">
        <v>118</v>
      </c>
      <c r="I580" s="134">
        <v>74</v>
      </c>
      <c r="J580" s="96">
        <v>27</v>
      </c>
      <c r="K580" s="96">
        <v>9</v>
      </c>
      <c r="L580" s="96">
        <v>3</v>
      </c>
      <c r="M580" s="96">
        <v>2</v>
      </c>
      <c r="N580" s="114">
        <v>3</v>
      </c>
      <c r="O580" s="115">
        <v>102</v>
      </c>
      <c r="P580" s="96">
        <v>7</v>
      </c>
      <c r="Q580" s="96">
        <v>6</v>
      </c>
      <c r="R580" s="114">
        <v>3</v>
      </c>
      <c r="S580" s="115">
        <v>36</v>
      </c>
      <c r="T580" s="96">
        <v>59</v>
      </c>
      <c r="U580" s="96">
        <v>17</v>
      </c>
      <c r="V580" s="96">
        <v>4</v>
      </c>
      <c r="W580" s="114">
        <v>2</v>
      </c>
      <c r="X580" s="115">
        <v>18.061224490000001</v>
      </c>
      <c r="Y580" s="96">
        <v>33.714285713999999</v>
      </c>
      <c r="Z580" s="96">
        <v>52.979591837000001</v>
      </c>
      <c r="AA580" s="96">
        <v>2.4081632652999998</v>
      </c>
      <c r="AB580" s="96">
        <v>4.8163265306000005</v>
      </c>
      <c r="AC580" s="114">
        <v>6.0204081633000008</v>
      </c>
      <c r="AD580" s="115">
        <v>75.857142857000014</v>
      </c>
      <c r="AE580" s="96">
        <v>30.102040816000002</v>
      </c>
      <c r="AF580" s="96">
        <v>8.4285714285999997</v>
      </c>
      <c r="AG580" s="96">
        <v>1.2040816326999999</v>
      </c>
      <c r="AH580" s="96">
        <v>2.4081632652999998</v>
      </c>
      <c r="AI580" s="96" t="s">
        <v>0</v>
      </c>
      <c r="AJ580" s="75"/>
      <c r="AK580" s="75"/>
      <c r="AL580" s="75"/>
      <c r="AM580" s="75"/>
      <c r="AN580" s="75"/>
    </row>
    <row r="581" spans="1:40" x14ac:dyDescent="0.2">
      <c r="A581" s="81" t="str">
        <f t="shared" si="151"/>
        <v>111AA943190</v>
      </c>
      <c r="B581" s="81" t="str">
        <f t="shared" si="152"/>
        <v>L</v>
      </c>
      <c r="C581" s="81" t="str">
        <f t="shared" si="153"/>
        <v>PPG</v>
      </c>
      <c r="D581" s="70">
        <v>43190</v>
      </c>
      <c r="E581" s="95" t="s">
        <v>38</v>
      </c>
      <c r="F581" s="95" t="str">
        <f t="shared" ca="1" si="154"/>
        <v>Hillingdon</v>
      </c>
      <c r="G581" s="96">
        <v>175</v>
      </c>
      <c r="H581" s="114">
        <v>175</v>
      </c>
      <c r="I581" s="134">
        <v>111</v>
      </c>
      <c r="J581" s="96">
        <v>37</v>
      </c>
      <c r="K581" s="96">
        <v>8</v>
      </c>
      <c r="L581" s="96">
        <v>7</v>
      </c>
      <c r="M581" s="96">
        <v>12</v>
      </c>
      <c r="N581" s="114">
        <v>0</v>
      </c>
      <c r="O581" s="115">
        <v>135</v>
      </c>
      <c r="P581" s="96">
        <v>10</v>
      </c>
      <c r="Q581" s="96">
        <v>6</v>
      </c>
      <c r="R581" s="114">
        <v>24</v>
      </c>
      <c r="S581" s="115">
        <v>14</v>
      </c>
      <c r="T581" s="96">
        <v>89</v>
      </c>
      <c r="U581" s="96">
        <v>35</v>
      </c>
      <c r="V581" s="96">
        <v>13</v>
      </c>
      <c r="W581" s="114">
        <v>24</v>
      </c>
      <c r="X581" s="115">
        <v>18</v>
      </c>
      <c r="Y581" s="96">
        <v>47</v>
      </c>
      <c r="Z581" s="96">
        <v>43</v>
      </c>
      <c r="AA581" s="96">
        <v>43</v>
      </c>
      <c r="AB581" s="96">
        <v>0</v>
      </c>
      <c r="AC581" s="114">
        <v>24</v>
      </c>
      <c r="AD581" s="115">
        <v>0</v>
      </c>
      <c r="AE581" s="96">
        <v>0</v>
      </c>
      <c r="AF581" s="96">
        <v>0</v>
      </c>
      <c r="AG581" s="96">
        <v>0</v>
      </c>
      <c r="AH581" s="96">
        <v>0</v>
      </c>
      <c r="AI581" s="96" t="s">
        <v>0</v>
      </c>
      <c r="AJ581" s="75"/>
      <c r="AK581" s="75"/>
      <c r="AL581" s="75"/>
      <c r="AM581" s="75"/>
      <c r="AN581" s="75"/>
    </row>
    <row r="582" spans="1:40" x14ac:dyDescent="0.2">
      <c r="A582" s="81" t="str">
        <f t="shared" si="151"/>
        <v>111AB243190</v>
      </c>
      <c r="B582" s="81" t="str">
        <f t="shared" si="152"/>
        <v>E</v>
      </c>
      <c r="C582" s="81" t="str">
        <f t="shared" si="153"/>
        <v>HUC</v>
      </c>
      <c r="D582" s="70">
        <v>43190</v>
      </c>
      <c r="E582" s="95" t="s">
        <v>43</v>
      </c>
      <c r="F582" s="95" t="str">
        <f t="shared" ca="1" si="154"/>
        <v>Hertfordshire</v>
      </c>
      <c r="G582" s="96">
        <v>1608</v>
      </c>
      <c r="H582" s="114">
        <v>467</v>
      </c>
      <c r="I582" s="134">
        <v>340</v>
      </c>
      <c r="J582" s="96">
        <v>86</v>
      </c>
      <c r="K582" s="96">
        <v>13</v>
      </c>
      <c r="L582" s="96">
        <v>0</v>
      </c>
      <c r="M582" s="96">
        <v>26</v>
      </c>
      <c r="N582" s="114">
        <v>2</v>
      </c>
      <c r="O582" s="115">
        <v>396</v>
      </c>
      <c r="P582" s="96">
        <v>45</v>
      </c>
      <c r="Q582" s="96">
        <v>19</v>
      </c>
      <c r="R582" s="114">
        <v>7</v>
      </c>
      <c r="S582" s="115">
        <v>143</v>
      </c>
      <c r="T582" s="96">
        <v>233</v>
      </c>
      <c r="U582" s="96">
        <v>67</v>
      </c>
      <c r="V582" s="96">
        <v>16</v>
      </c>
      <c r="W582" s="114">
        <v>8</v>
      </c>
      <c r="X582" s="115">
        <v>84</v>
      </c>
      <c r="Y582" s="96">
        <v>127</v>
      </c>
      <c r="Z582" s="96">
        <v>153</v>
      </c>
      <c r="AA582" s="96">
        <v>29</v>
      </c>
      <c r="AB582" s="96">
        <v>27</v>
      </c>
      <c r="AC582" s="114">
        <v>47</v>
      </c>
      <c r="AD582" s="115">
        <v>0</v>
      </c>
      <c r="AE582" s="96">
        <v>0</v>
      </c>
      <c r="AF582" s="96">
        <v>0</v>
      </c>
      <c r="AG582" s="96">
        <v>0</v>
      </c>
      <c r="AH582" s="96">
        <v>0</v>
      </c>
      <c r="AI582" s="96" t="s">
        <v>0</v>
      </c>
      <c r="AJ582" s="75"/>
      <c r="AK582" s="75"/>
      <c r="AL582" s="75"/>
      <c r="AM582" s="75"/>
      <c r="AN582" s="75"/>
    </row>
    <row r="583" spans="1:40" x14ac:dyDescent="0.2">
      <c r="A583" s="81" t="str">
        <f t="shared" si="151"/>
        <v>111AC243190</v>
      </c>
      <c r="B583" s="81" t="str">
        <f t="shared" si="152"/>
        <v>E</v>
      </c>
      <c r="C583" s="81" t="str">
        <f t="shared" si="153"/>
        <v>PPG</v>
      </c>
      <c r="D583" s="70">
        <v>43190</v>
      </c>
      <c r="E583" s="95" t="s">
        <v>58</v>
      </c>
      <c r="F583" s="95" t="str">
        <f t="shared" ca="1" si="154"/>
        <v>Suffolk</v>
      </c>
      <c r="G583" s="96">
        <v>294</v>
      </c>
      <c r="H583" s="114">
        <v>294</v>
      </c>
      <c r="I583" s="134">
        <v>191</v>
      </c>
      <c r="J583" s="96">
        <v>54</v>
      </c>
      <c r="K583" s="96">
        <v>13</v>
      </c>
      <c r="L583" s="96">
        <v>21</v>
      </c>
      <c r="M583" s="96">
        <v>15</v>
      </c>
      <c r="N583" s="114">
        <v>0</v>
      </c>
      <c r="O583" s="115">
        <v>215</v>
      </c>
      <c r="P583" s="96">
        <v>13</v>
      </c>
      <c r="Q583" s="96">
        <v>9</v>
      </c>
      <c r="R583" s="114">
        <v>57</v>
      </c>
      <c r="S583" s="115">
        <v>24</v>
      </c>
      <c r="T583" s="96">
        <v>139</v>
      </c>
      <c r="U583" s="96">
        <v>63</v>
      </c>
      <c r="V583" s="96">
        <v>11</v>
      </c>
      <c r="W583" s="114">
        <v>57</v>
      </c>
      <c r="X583" s="115">
        <v>9</v>
      </c>
      <c r="Y583" s="96">
        <v>83</v>
      </c>
      <c r="Z583" s="96">
        <v>47</v>
      </c>
      <c r="AA583" s="96">
        <v>98</v>
      </c>
      <c r="AB583" s="96">
        <v>0</v>
      </c>
      <c r="AC583" s="114">
        <v>57</v>
      </c>
      <c r="AD583" s="115">
        <v>0</v>
      </c>
      <c r="AE583" s="96">
        <v>0</v>
      </c>
      <c r="AF583" s="96">
        <v>0</v>
      </c>
      <c r="AG583" s="96">
        <v>0</v>
      </c>
      <c r="AH583" s="96">
        <v>0</v>
      </c>
      <c r="AI583" s="96" t="s">
        <v>0</v>
      </c>
      <c r="AJ583" s="75"/>
      <c r="AK583" s="75"/>
      <c r="AL583" s="75"/>
      <c r="AM583" s="75"/>
      <c r="AN583" s="75"/>
    </row>
    <row r="584" spans="1:40" x14ac:dyDescent="0.2">
      <c r="A584" s="81" t="str">
        <f t="shared" si="151"/>
        <v>111AC343190</v>
      </c>
      <c r="B584" s="81" t="str">
        <f t="shared" si="152"/>
        <v>E</v>
      </c>
      <c r="C584" s="81" t="str">
        <f t="shared" si="153"/>
        <v>IC24</v>
      </c>
      <c r="D584" s="70">
        <v>43190</v>
      </c>
      <c r="E584" s="95" t="s">
        <v>66</v>
      </c>
      <c r="F584" s="95" t="str">
        <f t="shared" ca="1" si="154"/>
        <v>North Essex</v>
      </c>
      <c r="G584" s="96">
        <v>1356</v>
      </c>
      <c r="H584" s="114">
        <v>231</v>
      </c>
      <c r="I584" s="134">
        <v>167</v>
      </c>
      <c r="J584" s="96">
        <v>36</v>
      </c>
      <c r="K584" s="96">
        <v>5</v>
      </c>
      <c r="L584" s="96">
        <v>5</v>
      </c>
      <c r="M584" s="96">
        <v>14</v>
      </c>
      <c r="N584" s="114">
        <v>4</v>
      </c>
      <c r="O584" s="115">
        <v>194</v>
      </c>
      <c r="P584" s="96">
        <v>14</v>
      </c>
      <c r="Q584" s="96">
        <v>4</v>
      </c>
      <c r="R584" s="114">
        <v>19</v>
      </c>
      <c r="S584" s="115">
        <v>122</v>
      </c>
      <c r="T584" s="96">
        <v>54</v>
      </c>
      <c r="U584" s="96">
        <v>30</v>
      </c>
      <c r="V584" s="96">
        <v>14</v>
      </c>
      <c r="W584" s="114">
        <v>11</v>
      </c>
      <c r="X584" s="115">
        <v>32</v>
      </c>
      <c r="Y584" s="96">
        <v>64</v>
      </c>
      <c r="Z584" s="96">
        <v>88</v>
      </c>
      <c r="AA584" s="96">
        <v>19</v>
      </c>
      <c r="AB584" s="96">
        <v>23</v>
      </c>
      <c r="AC584" s="114">
        <v>5</v>
      </c>
      <c r="AD584" s="115">
        <v>160</v>
      </c>
      <c r="AE584" s="96">
        <v>44</v>
      </c>
      <c r="AF584" s="96">
        <v>12</v>
      </c>
      <c r="AG584" s="96">
        <v>11</v>
      </c>
      <c r="AH584" s="96">
        <v>4</v>
      </c>
      <c r="AI584" s="96" t="s">
        <v>0</v>
      </c>
      <c r="AJ584" s="75"/>
      <c r="AK584" s="75"/>
      <c r="AL584" s="75"/>
      <c r="AM584" s="75"/>
      <c r="AN584" s="75"/>
    </row>
    <row r="585" spans="1:40" x14ac:dyDescent="0.2">
      <c r="A585" s="81" t="str">
        <f t="shared" si="151"/>
        <v>111AC443190</v>
      </c>
      <c r="B585" s="81" t="str">
        <f t="shared" si="152"/>
        <v>E</v>
      </c>
      <c r="C585" s="81" t="str">
        <f t="shared" si="153"/>
        <v>IC24</v>
      </c>
      <c r="D585" s="70">
        <v>43190</v>
      </c>
      <c r="E585" s="95" t="s">
        <v>78</v>
      </c>
      <c r="F585" s="95" t="str">
        <f t="shared" ca="1" si="154"/>
        <v>South Essex</v>
      </c>
      <c r="G585" s="96">
        <v>1309</v>
      </c>
      <c r="H585" s="114">
        <v>188</v>
      </c>
      <c r="I585" s="134">
        <v>156</v>
      </c>
      <c r="J585" s="96">
        <v>15</v>
      </c>
      <c r="K585" s="96">
        <v>4</v>
      </c>
      <c r="L585" s="96">
        <v>4</v>
      </c>
      <c r="M585" s="96">
        <v>8</v>
      </c>
      <c r="N585" s="114">
        <v>1</v>
      </c>
      <c r="O585" s="115">
        <v>163</v>
      </c>
      <c r="P585" s="96">
        <v>9</v>
      </c>
      <c r="Q585" s="96">
        <v>5</v>
      </c>
      <c r="R585" s="114">
        <v>11</v>
      </c>
      <c r="S585" s="115">
        <v>115</v>
      </c>
      <c r="T585" s="96">
        <v>38</v>
      </c>
      <c r="U585" s="96">
        <v>23</v>
      </c>
      <c r="V585" s="96">
        <v>9</v>
      </c>
      <c r="W585" s="114">
        <v>3</v>
      </c>
      <c r="X585" s="115">
        <v>21</v>
      </c>
      <c r="Y585" s="96">
        <v>52</v>
      </c>
      <c r="Z585" s="96">
        <v>82</v>
      </c>
      <c r="AA585" s="96">
        <v>9</v>
      </c>
      <c r="AB585" s="96">
        <v>22</v>
      </c>
      <c r="AC585" s="114">
        <v>2</v>
      </c>
      <c r="AD585" s="115">
        <v>148</v>
      </c>
      <c r="AE585" s="96">
        <v>26</v>
      </c>
      <c r="AF585" s="96">
        <v>2</v>
      </c>
      <c r="AG585" s="96">
        <v>11</v>
      </c>
      <c r="AH585" s="96">
        <v>1</v>
      </c>
      <c r="AI585" s="96" t="s">
        <v>0</v>
      </c>
      <c r="AJ585" s="75"/>
      <c r="AK585" s="75"/>
      <c r="AL585" s="75"/>
      <c r="AM585" s="75"/>
      <c r="AN585" s="75"/>
    </row>
    <row r="586" spans="1:40" x14ac:dyDescent="0.2">
      <c r="A586" s="81" t="str">
        <f t="shared" si="151"/>
        <v>111AC543190</v>
      </c>
      <c r="B586" s="81" t="str">
        <f t="shared" si="152"/>
        <v>E</v>
      </c>
      <c r="C586" s="81" t="str">
        <f t="shared" si="153"/>
        <v>HUC</v>
      </c>
      <c r="D586" s="70">
        <v>43190</v>
      </c>
      <c r="E586" s="95" t="s">
        <v>92</v>
      </c>
      <c r="F586" s="95" t="str">
        <f t="shared" ca="1" si="154"/>
        <v>Cambridgeshire and Peterborough</v>
      </c>
      <c r="G586" s="96">
        <v>1269</v>
      </c>
      <c r="H586" s="114">
        <v>347</v>
      </c>
      <c r="I586" s="134">
        <v>213</v>
      </c>
      <c r="J586" s="96">
        <v>75</v>
      </c>
      <c r="K586" s="96">
        <v>25</v>
      </c>
      <c r="L586" s="96">
        <v>0</v>
      </c>
      <c r="M586" s="96">
        <v>32</v>
      </c>
      <c r="N586" s="114">
        <v>2</v>
      </c>
      <c r="O586" s="115">
        <v>289</v>
      </c>
      <c r="P586" s="96">
        <v>36</v>
      </c>
      <c r="Q586" s="96">
        <v>14</v>
      </c>
      <c r="R586" s="114">
        <v>8</v>
      </c>
      <c r="S586" s="115">
        <v>71</v>
      </c>
      <c r="T586" s="96">
        <v>200</v>
      </c>
      <c r="U586" s="96">
        <v>41</v>
      </c>
      <c r="V586" s="96">
        <v>21</v>
      </c>
      <c r="W586" s="114">
        <v>14</v>
      </c>
      <c r="X586" s="115">
        <v>64</v>
      </c>
      <c r="Y586" s="96">
        <v>94</v>
      </c>
      <c r="Z586" s="96">
        <v>114</v>
      </c>
      <c r="AA586" s="96">
        <v>22</v>
      </c>
      <c r="AB586" s="96">
        <v>12</v>
      </c>
      <c r="AC586" s="114">
        <v>41</v>
      </c>
      <c r="AD586" s="115">
        <v>0</v>
      </c>
      <c r="AE586" s="96">
        <v>0</v>
      </c>
      <c r="AF586" s="96">
        <v>0</v>
      </c>
      <c r="AG586" s="96">
        <v>0</v>
      </c>
      <c r="AH586" s="96">
        <v>0</v>
      </c>
      <c r="AI586" s="96" t="s">
        <v>0</v>
      </c>
      <c r="AJ586" s="75"/>
      <c r="AK586" s="75"/>
      <c r="AL586" s="75"/>
      <c r="AM586" s="75"/>
      <c r="AN586" s="75"/>
    </row>
    <row r="587" spans="1:40" x14ac:dyDescent="0.2">
      <c r="A587" s="81" t="str">
        <f t="shared" si="151"/>
        <v>111AC643190</v>
      </c>
      <c r="B587" s="81" t="str">
        <f t="shared" si="152"/>
        <v>M</v>
      </c>
      <c r="C587" s="81" t="str">
        <f t="shared" si="153"/>
        <v>DHU</v>
      </c>
      <c r="D587" s="70">
        <v>43190</v>
      </c>
      <c r="E587" s="95" t="s">
        <v>94</v>
      </c>
      <c r="F587" s="95" t="str">
        <f t="shared" ca="1" si="154"/>
        <v>Northamptonshire</v>
      </c>
      <c r="G587" s="96">
        <v>678</v>
      </c>
      <c r="H587" s="114">
        <v>155</v>
      </c>
      <c r="I587" s="134">
        <v>104</v>
      </c>
      <c r="J587" s="96">
        <v>36</v>
      </c>
      <c r="K587" s="96">
        <v>7</v>
      </c>
      <c r="L587" s="96">
        <v>6</v>
      </c>
      <c r="M587" s="96">
        <v>0</v>
      </c>
      <c r="N587" s="114">
        <v>2</v>
      </c>
      <c r="O587" s="115">
        <v>129</v>
      </c>
      <c r="P587" s="96">
        <v>23</v>
      </c>
      <c r="Q587" s="96">
        <v>2</v>
      </c>
      <c r="R587" s="114">
        <v>1</v>
      </c>
      <c r="S587" s="115">
        <v>33</v>
      </c>
      <c r="T587" s="96">
        <v>77</v>
      </c>
      <c r="U587" s="96">
        <v>34</v>
      </c>
      <c r="V587" s="96">
        <v>5</v>
      </c>
      <c r="W587" s="114">
        <v>6</v>
      </c>
      <c r="X587" s="115">
        <v>32</v>
      </c>
      <c r="Y587" s="96">
        <v>41</v>
      </c>
      <c r="Z587" s="96">
        <v>62</v>
      </c>
      <c r="AA587" s="96">
        <v>4</v>
      </c>
      <c r="AB587" s="96">
        <v>9</v>
      </c>
      <c r="AC587" s="114">
        <v>7</v>
      </c>
      <c r="AD587" s="115">
        <v>99</v>
      </c>
      <c r="AE587" s="96">
        <v>42</v>
      </c>
      <c r="AF587" s="96">
        <v>8</v>
      </c>
      <c r="AG587" s="96">
        <v>5</v>
      </c>
      <c r="AH587" s="96">
        <v>1</v>
      </c>
      <c r="AI587" s="96" t="s">
        <v>0</v>
      </c>
      <c r="AJ587" s="75"/>
      <c r="AK587" s="75"/>
      <c r="AL587" s="75"/>
      <c r="AM587" s="75"/>
      <c r="AN587" s="75"/>
    </row>
    <row r="588" spans="1:40" x14ac:dyDescent="0.2">
      <c r="A588" s="81" t="str">
        <f t="shared" si="151"/>
        <v>111AC743190</v>
      </c>
      <c r="B588" s="81" t="str">
        <f t="shared" si="152"/>
        <v>E</v>
      </c>
      <c r="C588" s="81" t="str">
        <f t="shared" si="153"/>
        <v>DHU</v>
      </c>
      <c r="D588" s="70">
        <v>43190</v>
      </c>
      <c r="E588" s="95" t="s">
        <v>96</v>
      </c>
      <c r="F588" s="95" t="str">
        <f t="shared" ca="1" si="154"/>
        <v>Milton Keynes</v>
      </c>
      <c r="G588" s="96">
        <v>679</v>
      </c>
      <c r="H588" s="114">
        <v>161</v>
      </c>
      <c r="I588" s="134">
        <v>98</v>
      </c>
      <c r="J588" s="96">
        <v>39</v>
      </c>
      <c r="K588" s="96">
        <v>10</v>
      </c>
      <c r="L588" s="96">
        <v>7</v>
      </c>
      <c r="M588" s="96">
        <v>0</v>
      </c>
      <c r="N588" s="114">
        <v>7</v>
      </c>
      <c r="O588" s="115">
        <v>132</v>
      </c>
      <c r="P588" s="96">
        <v>19</v>
      </c>
      <c r="Q588" s="96">
        <v>5</v>
      </c>
      <c r="R588" s="114">
        <v>5</v>
      </c>
      <c r="S588" s="115">
        <v>36</v>
      </c>
      <c r="T588" s="96">
        <v>86</v>
      </c>
      <c r="U588" s="96">
        <v>30</v>
      </c>
      <c r="V588" s="96">
        <v>3</v>
      </c>
      <c r="W588" s="114">
        <v>6</v>
      </c>
      <c r="X588" s="115">
        <v>27</v>
      </c>
      <c r="Y588" s="96">
        <v>22</v>
      </c>
      <c r="Z588" s="96">
        <v>79</v>
      </c>
      <c r="AA588" s="96">
        <v>9</v>
      </c>
      <c r="AB588" s="96">
        <v>10</v>
      </c>
      <c r="AC588" s="114">
        <v>14</v>
      </c>
      <c r="AD588" s="115">
        <v>103</v>
      </c>
      <c r="AE588" s="96">
        <v>42</v>
      </c>
      <c r="AF588" s="96">
        <v>10</v>
      </c>
      <c r="AG588" s="96">
        <v>4</v>
      </c>
      <c r="AH588" s="96">
        <v>2</v>
      </c>
      <c r="AI588" s="96" t="s">
        <v>0</v>
      </c>
      <c r="AJ588" s="75"/>
      <c r="AK588" s="75"/>
      <c r="AL588" s="75"/>
      <c r="AM588" s="75"/>
      <c r="AN588" s="75"/>
    </row>
    <row r="589" spans="1:40" x14ac:dyDescent="0.2">
      <c r="A589" s="81" t="str">
        <f t="shared" si="151"/>
        <v>111AC843190</v>
      </c>
      <c r="B589" s="81" t="str">
        <f t="shared" si="152"/>
        <v>M</v>
      </c>
      <c r="C589" s="81" t="str">
        <f t="shared" si="153"/>
        <v>DHU</v>
      </c>
      <c r="D589" s="70">
        <v>43190</v>
      </c>
      <c r="E589" s="95" t="s">
        <v>101</v>
      </c>
      <c r="F589" s="95" t="str">
        <f t="shared" ca="1" si="154"/>
        <v>Leicestershire and Rutland</v>
      </c>
      <c r="G589" s="96">
        <v>680</v>
      </c>
      <c r="H589" s="114">
        <v>192</v>
      </c>
      <c r="I589" s="134">
        <v>130</v>
      </c>
      <c r="J589" s="96">
        <v>43</v>
      </c>
      <c r="K589" s="96">
        <v>9</v>
      </c>
      <c r="L589" s="96">
        <v>9</v>
      </c>
      <c r="M589" s="96">
        <v>0</v>
      </c>
      <c r="N589" s="114">
        <v>1</v>
      </c>
      <c r="O589" s="115">
        <v>158</v>
      </c>
      <c r="P589" s="96">
        <v>30</v>
      </c>
      <c r="Q589" s="96">
        <v>4</v>
      </c>
      <c r="R589" s="114">
        <v>0</v>
      </c>
      <c r="S589" s="115">
        <v>48</v>
      </c>
      <c r="T589" s="96">
        <v>93</v>
      </c>
      <c r="U589" s="96">
        <v>34</v>
      </c>
      <c r="V589" s="96">
        <v>10</v>
      </c>
      <c r="W589" s="114">
        <v>7</v>
      </c>
      <c r="X589" s="115">
        <v>58</v>
      </c>
      <c r="Y589" s="96">
        <v>27</v>
      </c>
      <c r="Z589" s="96">
        <v>65</v>
      </c>
      <c r="AA589" s="96">
        <v>12</v>
      </c>
      <c r="AB589" s="96">
        <v>14</v>
      </c>
      <c r="AC589" s="114">
        <v>16</v>
      </c>
      <c r="AD589" s="115">
        <v>122</v>
      </c>
      <c r="AE589" s="96">
        <v>53</v>
      </c>
      <c r="AF589" s="96">
        <v>11</v>
      </c>
      <c r="AG589" s="96">
        <v>6</v>
      </c>
      <c r="AH589" s="96">
        <v>0</v>
      </c>
      <c r="AI589" s="96" t="s">
        <v>0</v>
      </c>
      <c r="AJ589" s="75"/>
      <c r="AK589" s="75"/>
      <c r="AL589" s="75"/>
      <c r="AM589" s="75"/>
      <c r="AN589" s="75"/>
    </row>
    <row r="590" spans="1:40" x14ac:dyDescent="0.2">
      <c r="A590" s="81" t="str">
        <f t="shared" si="151"/>
        <v>111AC943190</v>
      </c>
      <c r="B590" s="81" t="str">
        <f t="shared" si="152"/>
        <v>M</v>
      </c>
      <c r="C590" s="81" t="str">
        <f t="shared" si="153"/>
        <v>PPG</v>
      </c>
      <c r="D590" s="70">
        <v>43190</v>
      </c>
      <c r="E590" s="95" t="s">
        <v>109</v>
      </c>
      <c r="F590" s="95" t="str">
        <f t="shared" ca="1" si="154"/>
        <v>West Midlands excluding Staffs</v>
      </c>
      <c r="G590" s="96">
        <v>2313</v>
      </c>
      <c r="H590" s="114">
        <v>2313</v>
      </c>
      <c r="I590" s="134">
        <v>1464</v>
      </c>
      <c r="J590" s="96">
        <v>437</v>
      </c>
      <c r="K590" s="96">
        <v>108</v>
      </c>
      <c r="L590" s="96">
        <v>126</v>
      </c>
      <c r="M590" s="96">
        <v>172</v>
      </c>
      <c r="N590" s="114">
        <v>6</v>
      </c>
      <c r="O590" s="115">
        <v>1692</v>
      </c>
      <c r="P590" s="96">
        <v>134</v>
      </c>
      <c r="Q590" s="96">
        <v>93</v>
      </c>
      <c r="R590" s="114">
        <v>394</v>
      </c>
      <c r="S590" s="115">
        <v>244</v>
      </c>
      <c r="T590" s="96">
        <v>1010</v>
      </c>
      <c r="U590" s="96">
        <v>533</v>
      </c>
      <c r="V590" s="96">
        <v>134</v>
      </c>
      <c r="W590" s="114">
        <v>392</v>
      </c>
      <c r="X590" s="115">
        <v>189</v>
      </c>
      <c r="Y590" s="96">
        <v>535</v>
      </c>
      <c r="Z590" s="96">
        <v>642</v>
      </c>
      <c r="AA590" s="96">
        <v>511</v>
      </c>
      <c r="AB590" s="96">
        <v>0</v>
      </c>
      <c r="AC590" s="114">
        <v>436</v>
      </c>
      <c r="AD590" s="115">
        <v>0</v>
      </c>
      <c r="AE590" s="96">
        <v>0</v>
      </c>
      <c r="AF590" s="96">
        <v>0</v>
      </c>
      <c r="AG590" s="96">
        <v>0</v>
      </c>
      <c r="AH590" s="96">
        <v>0</v>
      </c>
      <c r="AI590" s="96" t="s">
        <v>0</v>
      </c>
      <c r="AJ590" s="75"/>
      <c r="AK590" s="75"/>
      <c r="AL590" s="75"/>
      <c r="AM590" s="75"/>
      <c r="AN590" s="75"/>
    </row>
    <row r="591" spans="1:40" x14ac:dyDescent="0.2">
      <c r="A591" s="81" t="str">
        <f t="shared" si="151"/>
        <v>111AD443190</v>
      </c>
      <c r="B591" s="81" t="str">
        <f t="shared" si="152"/>
        <v>L</v>
      </c>
      <c r="C591" s="81" t="str">
        <f t="shared" si="153"/>
        <v>PPG</v>
      </c>
      <c r="D591" s="70">
        <v>43190</v>
      </c>
      <c r="E591" s="95" t="s">
        <v>111</v>
      </c>
      <c r="F591" s="95" t="str">
        <f t="shared" ca="1" si="154"/>
        <v>Outer North West London</v>
      </c>
      <c r="G591" s="96">
        <v>510</v>
      </c>
      <c r="H591" s="114">
        <v>510</v>
      </c>
      <c r="I591" s="134">
        <v>349</v>
      </c>
      <c r="J591" s="96">
        <v>80</v>
      </c>
      <c r="K591" s="96">
        <v>20</v>
      </c>
      <c r="L591" s="96">
        <v>23</v>
      </c>
      <c r="M591" s="96">
        <v>33</v>
      </c>
      <c r="N591" s="114">
        <v>5</v>
      </c>
      <c r="O591" s="115">
        <v>369</v>
      </c>
      <c r="P591" s="96">
        <v>26</v>
      </c>
      <c r="Q591" s="96">
        <v>23</v>
      </c>
      <c r="R591" s="114">
        <v>92</v>
      </c>
      <c r="S591" s="115">
        <v>71</v>
      </c>
      <c r="T591" s="96">
        <v>232</v>
      </c>
      <c r="U591" s="96">
        <v>188</v>
      </c>
      <c r="V591" s="96">
        <v>19</v>
      </c>
      <c r="W591" s="114">
        <v>0</v>
      </c>
      <c r="X591" s="115">
        <v>52</v>
      </c>
      <c r="Y591" s="96">
        <v>132</v>
      </c>
      <c r="Z591" s="96">
        <v>143</v>
      </c>
      <c r="AA591" s="96">
        <v>91</v>
      </c>
      <c r="AB591" s="96">
        <v>0</v>
      </c>
      <c r="AC591" s="114">
        <v>92</v>
      </c>
      <c r="AD591" s="115">
        <v>0</v>
      </c>
      <c r="AE591" s="96">
        <v>0</v>
      </c>
      <c r="AF591" s="96">
        <v>0</v>
      </c>
      <c r="AG591" s="96">
        <v>0</v>
      </c>
      <c r="AH591" s="96">
        <v>0</v>
      </c>
      <c r="AI591" s="96" t="s">
        <v>0</v>
      </c>
      <c r="AJ591" s="75"/>
      <c r="AK591" s="75"/>
      <c r="AL591" s="75"/>
      <c r="AM591" s="75"/>
      <c r="AN591" s="75"/>
    </row>
    <row r="592" spans="1:40" x14ac:dyDescent="0.2">
      <c r="A592" s="81" t="str">
        <f t="shared" si="151"/>
        <v>111AD743190</v>
      </c>
      <c r="B592" s="81" t="str">
        <f t="shared" si="152"/>
        <v>L</v>
      </c>
      <c r="C592" s="81" t="str">
        <f t="shared" si="153"/>
        <v>LAS</v>
      </c>
      <c r="D592" s="70">
        <v>43190</v>
      </c>
      <c r="E592" s="95" t="s">
        <v>117</v>
      </c>
      <c r="F592" s="95" t="str">
        <f t="shared" ca="1" si="154"/>
        <v>South East London</v>
      </c>
      <c r="G592" s="96">
        <v>210</v>
      </c>
      <c r="H592" s="114">
        <v>205</v>
      </c>
      <c r="I592" s="134">
        <v>180</v>
      </c>
      <c r="J592" s="96">
        <v>16</v>
      </c>
      <c r="K592" s="96">
        <v>2</v>
      </c>
      <c r="L592" s="96">
        <v>5</v>
      </c>
      <c r="M592" s="96">
        <v>2</v>
      </c>
      <c r="N592" s="114">
        <v>0</v>
      </c>
      <c r="O592" s="115">
        <v>191</v>
      </c>
      <c r="P592" s="96">
        <v>12</v>
      </c>
      <c r="Q592" s="96">
        <v>2</v>
      </c>
      <c r="R592" s="114">
        <v>0</v>
      </c>
      <c r="S592" s="115">
        <v>129</v>
      </c>
      <c r="T592" s="96">
        <v>48</v>
      </c>
      <c r="U592" s="96">
        <v>12</v>
      </c>
      <c r="V592" s="96">
        <v>6</v>
      </c>
      <c r="W592" s="114">
        <v>10</v>
      </c>
      <c r="X592" s="115">
        <v>63</v>
      </c>
      <c r="Y592" s="96">
        <v>72</v>
      </c>
      <c r="Z592" s="96">
        <v>29</v>
      </c>
      <c r="AA592" s="96">
        <v>8</v>
      </c>
      <c r="AB592" s="96">
        <v>2</v>
      </c>
      <c r="AC592" s="114">
        <v>31</v>
      </c>
      <c r="AD592" s="115">
        <v>107</v>
      </c>
      <c r="AE592" s="96">
        <v>68</v>
      </c>
      <c r="AF592" s="96">
        <v>9</v>
      </c>
      <c r="AG592" s="96">
        <v>4</v>
      </c>
      <c r="AH592" s="96">
        <v>17</v>
      </c>
      <c r="AI592" s="96" t="s">
        <v>0</v>
      </c>
      <c r="AJ592" s="75"/>
      <c r="AK592" s="75"/>
      <c r="AL592" s="75"/>
      <c r="AM592" s="75"/>
      <c r="AN592" s="75"/>
    </row>
    <row r="593" spans="1:40" x14ac:dyDescent="0.2">
      <c r="A593" s="81" t="str">
        <f t="shared" si="151"/>
        <v>111AD943190</v>
      </c>
      <c r="B593" s="81" t="str">
        <f t="shared" si="152"/>
        <v>NE</v>
      </c>
      <c r="C593" s="81" t="str">
        <f t="shared" si="153"/>
        <v>YAS</v>
      </c>
      <c r="D593" s="70">
        <v>43190</v>
      </c>
      <c r="E593" s="95" t="s">
        <v>122</v>
      </c>
      <c r="F593" s="95" t="str">
        <f t="shared" ca="1" si="154"/>
        <v>Yorkshire and Humber</v>
      </c>
      <c r="G593" s="96">
        <v>0</v>
      </c>
      <c r="H593" s="114">
        <v>1846</v>
      </c>
      <c r="I593" s="134">
        <v>1254</v>
      </c>
      <c r="J593" s="96">
        <v>429</v>
      </c>
      <c r="K593" s="96">
        <v>59</v>
      </c>
      <c r="L593" s="96">
        <v>97</v>
      </c>
      <c r="M593" s="96">
        <v>0</v>
      </c>
      <c r="N593" s="114">
        <v>7</v>
      </c>
      <c r="O593" s="115">
        <v>1562</v>
      </c>
      <c r="P593" s="96">
        <v>166</v>
      </c>
      <c r="Q593" s="96">
        <v>64</v>
      </c>
      <c r="R593" s="114">
        <v>54</v>
      </c>
      <c r="S593" s="115">
        <v>0</v>
      </c>
      <c r="T593" s="96">
        <v>0</v>
      </c>
      <c r="U593" s="96">
        <v>0</v>
      </c>
      <c r="V593" s="96">
        <v>0</v>
      </c>
      <c r="W593" s="114">
        <v>0</v>
      </c>
      <c r="X593" s="115">
        <v>426</v>
      </c>
      <c r="Y593" s="96">
        <v>428</v>
      </c>
      <c r="Z593" s="96">
        <v>336</v>
      </c>
      <c r="AA593" s="96">
        <v>35</v>
      </c>
      <c r="AB593" s="96">
        <v>87</v>
      </c>
      <c r="AC593" s="114">
        <v>534</v>
      </c>
      <c r="AD593" s="115">
        <v>0</v>
      </c>
      <c r="AE593" s="96">
        <v>0</v>
      </c>
      <c r="AF593" s="96">
        <v>0</v>
      </c>
      <c r="AG593" s="96">
        <v>0</v>
      </c>
      <c r="AH593" s="96">
        <v>0</v>
      </c>
      <c r="AI593" s="96" t="s">
        <v>0</v>
      </c>
      <c r="AJ593" s="75"/>
      <c r="AK593" s="75"/>
      <c r="AL593" s="75"/>
      <c r="AM593" s="75"/>
      <c r="AN593" s="75"/>
    </row>
    <row r="594" spans="1:40" x14ac:dyDescent="0.2">
      <c r="A594" s="81" t="str">
        <f t="shared" si="151"/>
        <v>111AE143190</v>
      </c>
      <c r="B594" s="81" t="str">
        <f t="shared" si="152"/>
        <v>SE</v>
      </c>
      <c r="C594" s="81" t="str">
        <f t="shared" si="153"/>
        <v>SCAS</v>
      </c>
      <c r="D594" s="70">
        <v>43190</v>
      </c>
      <c r="E594" s="95" t="s">
        <v>161</v>
      </c>
      <c r="F594" s="95" t="str">
        <f t="shared" ca="1" si="154"/>
        <v>Mainland SHIP</v>
      </c>
      <c r="G594" s="96">
        <v>1000</v>
      </c>
      <c r="H594" s="114">
        <v>145</v>
      </c>
      <c r="I594" s="134">
        <v>110</v>
      </c>
      <c r="J594" s="96">
        <v>20</v>
      </c>
      <c r="K594" s="96">
        <v>3</v>
      </c>
      <c r="L594" s="96">
        <v>2</v>
      </c>
      <c r="M594" s="96">
        <v>4</v>
      </c>
      <c r="N594" s="114">
        <v>6</v>
      </c>
      <c r="O594" s="115">
        <v>133</v>
      </c>
      <c r="P594" s="96">
        <v>6</v>
      </c>
      <c r="Q594" s="96">
        <v>3</v>
      </c>
      <c r="R594" s="114">
        <v>3</v>
      </c>
      <c r="S594" s="115">
        <v>36</v>
      </c>
      <c r="T594" s="96">
        <v>78</v>
      </c>
      <c r="U594" s="96">
        <v>20</v>
      </c>
      <c r="V594" s="96">
        <v>9</v>
      </c>
      <c r="W594" s="114">
        <v>2</v>
      </c>
      <c r="X594" s="115">
        <v>22</v>
      </c>
      <c r="Y594" s="96">
        <v>48</v>
      </c>
      <c r="Z594" s="96">
        <v>57</v>
      </c>
      <c r="AA594" s="96">
        <v>5</v>
      </c>
      <c r="AB594" s="96">
        <v>10</v>
      </c>
      <c r="AC594" s="114">
        <v>15</v>
      </c>
      <c r="AD594" s="115">
        <v>9</v>
      </c>
      <c r="AE594" s="96">
        <v>2</v>
      </c>
      <c r="AF594" s="96">
        <v>0</v>
      </c>
      <c r="AG594" s="96">
        <v>0</v>
      </c>
      <c r="AH594" s="96">
        <v>134</v>
      </c>
      <c r="AI594" s="96" t="s">
        <v>0</v>
      </c>
      <c r="AJ594" s="75"/>
      <c r="AK594" s="75"/>
      <c r="AL594" s="75"/>
      <c r="AM594" s="75"/>
      <c r="AN594" s="75"/>
    </row>
    <row r="595" spans="1:40" x14ac:dyDescent="0.2">
      <c r="A595" s="81" t="str">
        <f t="shared" si="151"/>
        <v>111AE543190</v>
      </c>
      <c r="B595" s="81" t="str">
        <f t="shared" si="152"/>
        <v>SW</v>
      </c>
      <c r="C595" s="81" t="str">
        <f t="shared" si="153"/>
        <v>SWAS</v>
      </c>
      <c r="D595" s="70">
        <v>43190</v>
      </c>
      <c r="E595" s="95" t="s">
        <v>173</v>
      </c>
      <c r="F595" s="95" t="str">
        <f t="shared" ca="1" si="154"/>
        <v>Dorset</v>
      </c>
      <c r="G595" s="96">
        <v>966</v>
      </c>
      <c r="H595" s="114">
        <v>182</v>
      </c>
      <c r="I595" s="134">
        <v>137</v>
      </c>
      <c r="J595" s="96">
        <v>31</v>
      </c>
      <c r="K595" s="96">
        <v>7</v>
      </c>
      <c r="L595" s="96">
        <v>2</v>
      </c>
      <c r="M595" s="96">
        <v>4</v>
      </c>
      <c r="N595" s="114">
        <v>1</v>
      </c>
      <c r="O595" s="115">
        <v>153</v>
      </c>
      <c r="P595" s="96">
        <v>16</v>
      </c>
      <c r="Q595" s="96">
        <v>4</v>
      </c>
      <c r="R595" s="114">
        <v>9</v>
      </c>
      <c r="S595" s="115">
        <v>35</v>
      </c>
      <c r="T595" s="96">
        <v>84</v>
      </c>
      <c r="U595" s="96">
        <v>38</v>
      </c>
      <c r="V595" s="96">
        <v>16</v>
      </c>
      <c r="W595" s="114">
        <v>9</v>
      </c>
      <c r="X595" s="115">
        <v>36</v>
      </c>
      <c r="Y595" s="96">
        <v>48</v>
      </c>
      <c r="Z595" s="96">
        <v>44</v>
      </c>
      <c r="AA595" s="96">
        <v>32</v>
      </c>
      <c r="AB595" s="96">
        <v>13</v>
      </c>
      <c r="AC595" s="114">
        <v>9</v>
      </c>
      <c r="AD595" s="115">
        <v>128</v>
      </c>
      <c r="AE595" s="96">
        <v>36</v>
      </c>
      <c r="AF595" s="96">
        <v>8</v>
      </c>
      <c r="AG595" s="96">
        <v>4</v>
      </c>
      <c r="AH595" s="96">
        <v>6</v>
      </c>
      <c r="AI595" s="96" t="s">
        <v>0</v>
      </c>
      <c r="AJ595" s="75"/>
      <c r="AK595" s="75"/>
      <c r="AL595" s="75"/>
      <c r="AM595" s="75"/>
      <c r="AN595" s="75"/>
    </row>
    <row r="596" spans="1:40" x14ac:dyDescent="0.2">
      <c r="A596" s="81" t="str">
        <f t="shared" si="151"/>
        <v>111AE643190</v>
      </c>
      <c r="B596" s="81" t="str">
        <f t="shared" si="152"/>
        <v>SW</v>
      </c>
      <c r="C596" s="81" t="str">
        <f t="shared" si="153"/>
        <v>PPG</v>
      </c>
      <c r="D596" s="70">
        <v>43190</v>
      </c>
      <c r="E596" s="95" t="s">
        <v>175</v>
      </c>
      <c r="F596" s="95" t="str">
        <f t="shared" ca="1" si="154"/>
        <v>Bath and North East Somerset &amp; Wiltshire</v>
      </c>
      <c r="G596" s="96">
        <v>503</v>
      </c>
      <c r="H596" s="114">
        <v>503</v>
      </c>
      <c r="I596" s="134">
        <v>321</v>
      </c>
      <c r="J596" s="96">
        <v>107</v>
      </c>
      <c r="K596" s="96">
        <v>16</v>
      </c>
      <c r="L596" s="96">
        <v>15</v>
      </c>
      <c r="M596" s="96">
        <v>31</v>
      </c>
      <c r="N596" s="114">
        <v>13</v>
      </c>
      <c r="O596" s="115">
        <v>387</v>
      </c>
      <c r="P596" s="96">
        <v>23</v>
      </c>
      <c r="Q596" s="96">
        <v>13</v>
      </c>
      <c r="R596" s="114">
        <v>80</v>
      </c>
      <c r="S596" s="115">
        <v>50</v>
      </c>
      <c r="T596" s="96">
        <v>249</v>
      </c>
      <c r="U596" s="96">
        <v>104</v>
      </c>
      <c r="V596" s="96">
        <v>20</v>
      </c>
      <c r="W596" s="114">
        <v>80</v>
      </c>
      <c r="X596" s="115">
        <v>39</v>
      </c>
      <c r="Y596" s="96">
        <v>88</v>
      </c>
      <c r="Z596" s="96">
        <v>186</v>
      </c>
      <c r="AA596" s="96">
        <v>132</v>
      </c>
      <c r="AB596" s="96">
        <v>0</v>
      </c>
      <c r="AC596" s="114">
        <v>58</v>
      </c>
      <c r="AD596" s="115">
        <v>0</v>
      </c>
      <c r="AE596" s="96">
        <v>0</v>
      </c>
      <c r="AF596" s="96">
        <v>0</v>
      </c>
      <c r="AG596" s="96">
        <v>0</v>
      </c>
      <c r="AH596" s="96">
        <v>0</v>
      </c>
      <c r="AI596" s="96" t="s">
        <v>0</v>
      </c>
      <c r="AJ596" s="75"/>
      <c r="AK596" s="75"/>
      <c r="AL596" s="75"/>
      <c r="AM596" s="75"/>
      <c r="AN596" s="75"/>
    </row>
    <row r="597" spans="1:40" x14ac:dyDescent="0.2">
      <c r="A597" s="81" t="str">
        <f t="shared" si="151"/>
        <v>111AE743190</v>
      </c>
      <c r="B597" s="81" t="str">
        <f t="shared" si="152"/>
        <v>SW</v>
      </c>
      <c r="C597" s="81" t="str">
        <f t="shared" si="153"/>
        <v>PPG</v>
      </c>
      <c r="D597" s="70">
        <v>43190</v>
      </c>
      <c r="E597" s="95" t="s">
        <v>177</v>
      </c>
      <c r="F597" s="95" t="str">
        <f t="shared" ca="1" si="154"/>
        <v>Bristol, North Somerset &amp; South Gloucestershire</v>
      </c>
      <c r="G597" s="96">
        <v>833</v>
      </c>
      <c r="H597" s="114">
        <v>833</v>
      </c>
      <c r="I597" s="134">
        <v>541</v>
      </c>
      <c r="J597" s="96">
        <v>174</v>
      </c>
      <c r="K597" s="96">
        <v>33</v>
      </c>
      <c r="L597" s="96">
        <v>32</v>
      </c>
      <c r="M597" s="96">
        <v>46</v>
      </c>
      <c r="N597" s="114">
        <v>7</v>
      </c>
      <c r="O597" s="115">
        <v>604</v>
      </c>
      <c r="P597" s="96">
        <v>36</v>
      </c>
      <c r="Q597" s="96">
        <v>29</v>
      </c>
      <c r="R597" s="114">
        <v>164</v>
      </c>
      <c r="S597" s="115">
        <v>93</v>
      </c>
      <c r="T597" s="96">
        <v>399</v>
      </c>
      <c r="U597" s="96">
        <v>148</v>
      </c>
      <c r="V597" s="96">
        <v>30</v>
      </c>
      <c r="W597" s="114">
        <v>163</v>
      </c>
      <c r="X597" s="115">
        <v>56</v>
      </c>
      <c r="Y597" s="96">
        <v>180</v>
      </c>
      <c r="Z597" s="96">
        <v>232</v>
      </c>
      <c r="AA597" s="96">
        <v>209</v>
      </c>
      <c r="AB597" s="96">
        <v>0</v>
      </c>
      <c r="AC597" s="114">
        <v>156</v>
      </c>
      <c r="AD597" s="115">
        <v>0</v>
      </c>
      <c r="AE597" s="96">
        <v>0</v>
      </c>
      <c r="AF597" s="96">
        <v>0</v>
      </c>
      <c r="AG597" s="96">
        <v>0</v>
      </c>
      <c r="AH597" s="96">
        <v>0</v>
      </c>
      <c r="AI597" s="96" t="s">
        <v>0</v>
      </c>
      <c r="AJ597" s="75"/>
      <c r="AK597" s="75"/>
      <c r="AL597" s="75"/>
      <c r="AM597" s="75"/>
      <c r="AN597" s="75"/>
    </row>
    <row r="598" spans="1:40" x14ac:dyDescent="0.2">
      <c r="A598" s="81" t="str">
        <f t="shared" si="151"/>
        <v>111AE843190</v>
      </c>
      <c r="B598" s="81" t="str">
        <f t="shared" si="152"/>
        <v>SW</v>
      </c>
      <c r="C598" s="81" t="str">
        <f t="shared" si="153"/>
        <v>PPG</v>
      </c>
      <c r="D598" s="70">
        <v>43190</v>
      </c>
      <c r="E598" s="95" t="s">
        <v>179</v>
      </c>
      <c r="F598" s="95" t="str">
        <f t="shared" ca="1" si="154"/>
        <v>Gloucestershire &amp; Swindon</v>
      </c>
      <c r="G598" s="96">
        <v>511</v>
      </c>
      <c r="H598" s="114">
        <v>511</v>
      </c>
      <c r="I598" s="134">
        <v>320</v>
      </c>
      <c r="J598" s="96">
        <v>114</v>
      </c>
      <c r="K598" s="96">
        <v>14</v>
      </c>
      <c r="L598" s="96">
        <v>31</v>
      </c>
      <c r="M598" s="96">
        <v>29</v>
      </c>
      <c r="N598" s="114">
        <v>3</v>
      </c>
      <c r="O598" s="115">
        <v>370</v>
      </c>
      <c r="P598" s="96">
        <v>32</v>
      </c>
      <c r="Q598" s="96">
        <v>15</v>
      </c>
      <c r="R598" s="114">
        <v>94</v>
      </c>
      <c r="S598" s="115">
        <v>46</v>
      </c>
      <c r="T598" s="96">
        <v>222</v>
      </c>
      <c r="U598" s="96">
        <v>114</v>
      </c>
      <c r="V598" s="96">
        <v>36</v>
      </c>
      <c r="W598" s="114">
        <v>93</v>
      </c>
      <c r="X598" s="115">
        <v>35</v>
      </c>
      <c r="Y598" s="96">
        <v>110</v>
      </c>
      <c r="Z598" s="96">
        <v>137</v>
      </c>
      <c r="AA598" s="96">
        <v>138</v>
      </c>
      <c r="AB598" s="96">
        <v>0</v>
      </c>
      <c r="AC598" s="114">
        <v>91</v>
      </c>
      <c r="AD598" s="115">
        <v>0</v>
      </c>
      <c r="AE598" s="96">
        <v>0</v>
      </c>
      <c r="AF598" s="96">
        <v>0</v>
      </c>
      <c r="AG598" s="96">
        <v>0</v>
      </c>
      <c r="AH598" s="96">
        <v>0</v>
      </c>
      <c r="AI598" s="96" t="s">
        <v>0</v>
      </c>
      <c r="AJ598" s="75"/>
      <c r="AK598" s="75"/>
      <c r="AL598" s="75"/>
      <c r="AM598" s="75"/>
      <c r="AN598" s="75"/>
    </row>
    <row r="599" spans="1:40" x14ac:dyDescent="0.2">
      <c r="A599" s="81" t="str">
        <f t="shared" si="151"/>
        <v>111AE943190</v>
      </c>
      <c r="B599" s="81" t="str">
        <f t="shared" si="152"/>
        <v>SW</v>
      </c>
      <c r="C599" s="81" t="str">
        <f t="shared" si="153"/>
        <v>Vocare</v>
      </c>
      <c r="D599" s="70">
        <v>43190</v>
      </c>
      <c r="E599" s="95" t="s">
        <v>187</v>
      </c>
      <c r="F599" s="95" t="str">
        <f t="shared" ca="1" si="154"/>
        <v>Somerset</v>
      </c>
      <c r="G599" s="96">
        <v>181</v>
      </c>
      <c r="H599" s="114">
        <v>181</v>
      </c>
      <c r="I599" s="134">
        <v>141</v>
      </c>
      <c r="J599" s="96">
        <v>23</v>
      </c>
      <c r="K599" s="96">
        <v>5</v>
      </c>
      <c r="L599" s="96">
        <v>10</v>
      </c>
      <c r="M599" s="96">
        <v>0</v>
      </c>
      <c r="N599" s="114">
        <v>2</v>
      </c>
      <c r="O599" s="115">
        <v>158</v>
      </c>
      <c r="P599" s="96">
        <v>10</v>
      </c>
      <c r="Q599" s="96">
        <v>3</v>
      </c>
      <c r="R599" s="114">
        <v>10</v>
      </c>
      <c r="S599" s="115">
        <v>85</v>
      </c>
      <c r="T599" s="96">
        <v>60</v>
      </c>
      <c r="U599" s="96">
        <v>22</v>
      </c>
      <c r="V599" s="96">
        <v>10</v>
      </c>
      <c r="W599" s="114">
        <v>4</v>
      </c>
      <c r="X599" s="115">
        <v>23</v>
      </c>
      <c r="Y599" s="96">
        <v>59</v>
      </c>
      <c r="Z599" s="96">
        <v>38</v>
      </c>
      <c r="AA599" s="96">
        <v>0</v>
      </c>
      <c r="AB599" s="96">
        <v>0</v>
      </c>
      <c r="AC599" s="114">
        <v>61</v>
      </c>
      <c r="AD599" s="115">
        <v>141</v>
      </c>
      <c r="AE599" s="96">
        <v>22</v>
      </c>
      <c r="AF599" s="96">
        <v>7</v>
      </c>
      <c r="AG599" s="96">
        <v>4</v>
      </c>
      <c r="AH599" s="96">
        <v>7</v>
      </c>
      <c r="AI599" s="96" t="s">
        <v>0</v>
      </c>
      <c r="AJ599" s="75"/>
      <c r="AK599" s="75"/>
      <c r="AL599" s="75"/>
      <c r="AM599" s="75"/>
      <c r="AN599" s="75"/>
    </row>
    <row r="600" spans="1:40" x14ac:dyDescent="0.2">
      <c r="A600" s="81" t="str">
        <f t="shared" si="151"/>
        <v>111AF143190</v>
      </c>
      <c r="B600" s="81" t="str">
        <f t="shared" si="152"/>
        <v>SW</v>
      </c>
      <c r="C600" s="81" t="str">
        <f t="shared" si="153"/>
        <v>Kernow Health</v>
      </c>
      <c r="D600" s="70">
        <v>43190</v>
      </c>
      <c r="E600" s="95" t="s">
        <v>192</v>
      </c>
      <c r="F600" s="95" t="str">
        <f t="shared" ca="1" si="154"/>
        <v>Cornwall</v>
      </c>
      <c r="G600" s="96">
        <v>210</v>
      </c>
      <c r="H600" s="114">
        <v>80</v>
      </c>
      <c r="I600" s="134">
        <v>56</v>
      </c>
      <c r="J600" s="96">
        <v>11</v>
      </c>
      <c r="K600" s="96">
        <v>3</v>
      </c>
      <c r="L600" s="96">
        <v>4</v>
      </c>
      <c r="M600" s="96">
        <v>4</v>
      </c>
      <c r="N600" s="114">
        <v>2</v>
      </c>
      <c r="O600" s="115">
        <v>68</v>
      </c>
      <c r="P600" s="96">
        <v>6</v>
      </c>
      <c r="Q600" s="96">
        <v>2</v>
      </c>
      <c r="R600" s="114">
        <v>4</v>
      </c>
      <c r="S600" s="115">
        <v>15</v>
      </c>
      <c r="T600" s="96">
        <v>44</v>
      </c>
      <c r="U600" s="96">
        <v>14</v>
      </c>
      <c r="V600" s="96">
        <v>4</v>
      </c>
      <c r="W600" s="114">
        <v>3</v>
      </c>
      <c r="X600" s="115">
        <v>21</v>
      </c>
      <c r="Y600" s="96">
        <v>13</v>
      </c>
      <c r="Z600" s="96">
        <v>17</v>
      </c>
      <c r="AA600" s="96">
        <v>15</v>
      </c>
      <c r="AB600" s="96">
        <v>4</v>
      </c>
      <c r="AC600" s="114">
        <v>10</v>
      </c>
      <c r="AD600" s="115">
        <v>47</v>
      </c>
      <c r="AE600" s="96">
        <v>23</v>
      </c>
      <c r="AF600" s="96">
        <v>4</v>
      </c>
      <c r="AG600" s="96">
        <v>3</v>
      </c>
      <c r="AH600" s="96">
        <v>3</v>
      </c>
      <c r="AI600" s="96" t="s">
        <v>0</v>
      </c>
      <c r="AJ600" s="75"/>
      <c r="AK600" s="75"/>
      <c r="AL600" s="75"/>
      <c r="AM600" s="75"/>
      <c r="AN600" s="75"/>
    </row>
    <row r="601" spans="1:40" x14ac:dyDescent="0.2">
      <c r="A601" s="81" t="str">
        <f t="shared" si="151"/>
        <v>111AF243190</v>
      </c>
      <c r="B601" s="81" t="str">
        <f t="shared" si="152"/>
        <v>SW</v>
      </c>
      <c r="C601" s="81" t="str">
        <f t="shared" si="153"/>
        <v>Devon Doctors</v>
      </c>
      <c r="D601" s="70">
        <v>43190</v>
      </c>
      <c r="E601" s="95" t="s">
        <v>194</v>
      </c>
      <c r="F601" s="95" t="str">
        <f t="shared" ca="1" si="154"/>
        <v>Devon</v>
      </c>
      <c r="G601" s="96">
        <v>139</v>
      </c>
      <c r="H601" s="114">
        <v>139</v>
      </c>
      <c r="I601" s="134">
        <v>111</v>
      </c>
      <c r="J601" s="96">
        <v>18</v>
      </c>
      <c r="K601" s="96">
        <v>3</v>
      </c>
      <c r="L601" s="96">
        <v>6</v>
      </c>
      <c r="M601" s="96">
        <v>0</v>
      </c>
      <c r="N601" s="114">
        <v>1</v>
      </c>
      <c r="O601" s="115">
        <v>113</v>
      </c>
      <c r="P601" s="96">
        <v>19</v>
      </c>
      <c r="Q601" s="96">
        <v>5</v>
      </c>
      <c r="R601" s="114">
        <v>2</v>
      </c>
      <c r="S601" s="115">
        <v>45</v>
      </c>
      <c r="T601" s="96">
        <v>68</v>
      </c>
      <c r="U601" s="96">
        <v>22</v>
      </c>
      <c r="V601" s="96">
        <v>4</v>
      </c>
      <c r="W601" s="114">
        <v>0</v>
      </c>
      <c r="X601" s="115">
        <v>25</v>
      </c>
      <c r="Y601" s="96">
        <v>55</v>
      </c>
      <c r="Z601" s="96">
        <v>44</v>
      </c>
      <c r="AA601" s="96">
        <v>2</v>
      </c>
      <c r="AB601" s="96">
        <v>13</v>
      </c>
      <c r="AC601" s="114">
        <v>0</v>
      </c>
      <c r="AD601" s="115">
        <v>104</v>
      </c>
      <c r="AE601" s="96">
        <v>23</v>
      </c>
      <c r="AF601" s="96">
        <v>8</v>
      </c>
      <c r="AG601" s="96">
        <v>2</v>
      </c>
      <c r="AH601" s="96">
        <v>2</v>
      </c>
      <c r="AI601" s="96" t="s">
        <v>0</v>
      </c>
      <c r="AJ601" s="75"/>
      <c r="AK601" s="75"/>
      <c r="AL601" s="75"/>
      <c r="AM601" s="75"/>
      <c r="AN601" s="75"/>
    </row>
    <row r="602" spans="1:40" x14ac:dyDescent="0.2">
      <c r="A602" s="81" t="str">
        <f t="shared" si="151"/>
        <v>111AF443190</v>
      </c>
      <c r="B602" s="81" t="str">
        <f t="shared" si="152"/>
        <v>M</v>
      </c>
      <c r="C602" s="81" t="str">
        <f t="shared" si="153"/>
        <v>Vocare</v>
      </c>
      <c r="D602" s="70">
        <v>43190</v>
      </c>
      <c r="E602" s="95" t="s">
        <v>200</v>
      </c>
      <c r="F602" s="95" t="str">
        <f t="shared" ca="1" si="154"/>
        <v>Staffordshire</v>
      </c>
      <c r="G602" s="96">
        <v>231</v>
      </c>
      <c r="H602" s="114">
        <v>231</v>
      </c>
      <c r="I602" s="134">
        <v>183</v>
      </c>
      <c r="J602" s="96">
        <v>29</v>
      </c>
      <c r="K602" s="96">
        <v>2</v>
      </c>
      <c r="L602" s="96">
        <v>0</v>
      </c>
      <c r="M602" s="96">
        <v>14</v>
      </c>
      <c r="N602" s="114">
        <v>3</v>
      </c>
      <c r="O602" s="115">
        <v>211</v>
      </c>
      <c r="P602" s="96">
        <v>9</v>
      </c>
      <c r="Q602" s="96">
        <v>7</v>
      </c>
      <c r="R602" s="114">
        <v>4</v>
      </c>
      <c r="S602" s="115">
        <v>78</v>
      </c>
      <c r="T602" s="96">
        <v>94</v>
      </c>
      <c r="U602" s="96">
        <v>39</v>
      </c>
      <c r="V602" s="96">
        <v>12</v>
      </c>
      <c r="W602" s="114">
        <v>8</v>
      </c>
      <c r="X602" s="115">
        <v>46</v>
      </c>
      <c r="Y602" s="96">
        <v>72</v>
      </c>
      <c r="Z602" s="96">
        <v>79</v>
      </c>
      <c r="AA602" s="96">
        <v>20</v>
      </c>
      <c r="AB602" s="96">
        <v>13</v>
      </c>
      <c r="AC602" s="114">
        <v>1</v>
      </c>
      <c r="AD602" s="115">
        <v>175</v>
      </c>
      <c r="AE602" s="96">
        <v>32</v>
      </c>
      <c r="AF602" s="96">
        <v>7</v>
      </c>
      <c r="AG602" s="96">
        <v>8</v>
      </c>
      <c r="AH602" s="96">
        <v>9</v>
      </c>
      <c r="AI602" s="96" t="s">
        <v>0</v>
      </c>
      <c r="AJ602" s="75"/>
      <c r="AK602" s="75"/>
      <c r="AL602" s="75"/>
      <c r="AM602" s="75"/>
      <c r="AN602" s="75"/>
    </row>
    <row r="603" spans="1:40" x14ac:dyDescent="0.2">
      <c r="A603" s="81" t="str">
        <f t="shared" si="151"/>
        <v>111AF843190</v>
      </c>
      <c r="B603" s="81" t="str">
        <f t="shared" si="152"/>
        <v>NW</v>
      </c>
      <c r="C603" s="81" t="str">
        <f t="shared" si="153"/>
        <v>NWAS</v>
      </c>
      <c r="D603" s="70">
        <v>43190</v>
      </c>
      <c r="E603" s="95" t="s">
        <v>218</v>
      </c>
      <c r="F603" s="95" t="str">
        <f t="shared" ca="1" si="154"/>
        <v>North West including Blackpool</v>
      </c>
      <c r="G603" s="96">
        <v>162</v>
      </c>
      <c r="H603" s="114">
        <v>162</v>
      </c>
      <c r="I603" s="134">
        <v>122</v>
      </c>
      <c r="J603" s="96">
        <v>25</v>
      </c>
      <c r="K603" s="96">
        <v>9</v>
      </c>
      <c r="L603" s="96">
        <v>1</v>
      </c>
      <c r="M603" s="96">
        <v>4</v>
      </c>
      <c r="N603" s="114">
        <v>1</v>
      </c>
      <c r="O603" s="115">
        <v>143</v>
      </c>
      <c r="P603" s="96">
        <v>9</v>
      </c>
      <c r="Q603" s="96">
        <v>7</v>
      </c>
      <c r="R603" s="114">
        <v>3</v>
      </c>
      <c r="S603" s="115">
        <v>42</v>
      </c>
      <c r="T603" s="96">
        <v>89</v>
      </c>
      <c r="U603" s="96">
        <v>17</v>
      </c>
      <c r="V603" s="96">
        <v>7</v>
      </c>
      <c r="W603" s="114">
        <v>7</v>
      </c>
      <c r="X603" s="115">
        <v>23</v>
      </c>
      <c r="Y603" s="96">
        <v>33</v>
      </c>
      <c r="Z603" s="96">
        <v>28</v>
      </c>
      <c r="AA603" s="96">
        <v>39</v>
      </c>
      <c r="AB603" s="96">
        <v>38</v>
      </c>
      <c r="AC603" s="114">
        <v>1</v>
      </c>
      <c r="AD603" s="115">
        <v>119</v>
      </c>
      <c r="AE603" s="96">
        <v>26</v>
      </c>
      <c r="AF603" s="96">
        <v>10</v>
      </c>
      <c r="AG603" s="96">
        <v>3</v>
      </c>
      <c r="AH603" s="96">
        <v>4</v>
      </c>
      <c r="AI603" s="96" t="s">
        <v>0</v>
      </c>
      <c r="AJ603" s="75"/>
      <c r="AK603" s="75"/>
      <c r="AL603" s="75"/>
      <c r="AM603" s="75"/>
      <c r="AN603" s="75"/>
    </row>
    <row r="604" spans="1:40" x14ac:dyDescent="0.2">
      <c r="A604" s="81" t="str">
        <f t="shared" si="151"/>
        <v>111AG443190</v>
      </c>
      <c r="B604" s="81" t="str">
        <f t="shared" si="152"/>
        <v>SE</v>
      </c>
      <c r="C604" s="81" t="str">
        <f t="shared" si="153"/>
        <v>IC24</v>
      </c>
      <c r="D604" s="70">
        <v>43190</v>
      </c>
      <c r="E604" s="95" t="s">
        <v>294</v>
      </c>
      <c r="F604" s="95" t="str">
        <f t="shared" ca="1" si="154"/>
        <v>East Kent</v>
      </c>
      <c r="G604" s="96">
        <v>887</v>
      </c>
      <c r="H604" s="114">
        <v>157</v>
      </c>
      <c r="I604" s="134">
        <v>105</v>
      </c>
      <c r="J604" s="96">
        <v>25</v>
      </c>
      <c r="K604" s="96">
        <v>1</v>
      </c>
      <c r="L604" s="96">
        <v>8</v>
      </c>
      <c r="M604" s="96">
        <v>14</v>
      </c>
      <c r="N604" s="114">
        <v>4</v>
      </c>
      <c r="O604" s="115">
        <v>127</v>
      </c>
      <c r="P604" s="96">
        <v>8</v>
      </c>
      <c r="Q604" s="96">
        <v>3</v>
      </c>
      <c r="R604" s="114">
        <v>19</v>
      </c>
      <c r="S604" s="115">
        <v>71</v>
      </c>
      <c r="T604" s="96">
        <v>38</v>
      </c>
      <c r="U604" s="96">
        <v>24</v>
      </c>
      <c r="V604" s="96">
        <v>16</v>
      </c>
      <c r="W604" s="114">
        <v>8</v>
      </c>
      <c r="X604" s="115">
        <v>33</v>
      </c>
      <c r="Y604" s="96">
        <v>35</v>
      </c>
      <c r="Z604" s="96">
        <v>65</v>
      </c>
      <c r="AA604" s="96">
        <v>8</v>
      </c>
      <c r="AB604" s="96">
        <v>12</v>
      </c>
      <c r="AC604" s="114">
        <v>4</v>
      </c>
      <c r="AD604" s="115">
        <v>98</v>
      </c>
      <c r="AE604" s="96">
        <v>35</v>
      </c>
      <c r="AF604" s="96">
        <v>6</v>
      </c>
      <c r="AG604" s="96">
        <v>12</v>
      </c>
      <c r="AH604" s="96">
        <v>6</v>
      </c>
      <c r="AI604" s="96" t="s">
        <v>0</v>
      </c>
      <c r="AJ604" s="75"/>
      <c r="AK604" s="75"/>
      <c r="AL604" s="75"/>
      <c r="AM604" s="75"/>
      <c r="AN604" s="75"/>
    </row>
    <row r="605" spans="1:40" x14ac:dyDescent="0.2">
      <c r="A605" s="81" t="str">
        <f t="shared" si="151"/>
        <v>111AG643190</v>
      </c>
      <c r="B605" s="81" t="str">
        <f t="shared" si="152"/>
        <v>SE</v>
      </c>
      <c r="C605" s="81" t="str">
        <f t="shared" si="153"/>
        <v>SECAmb</v>
      </c>
      <c r="D605" s="70">
        <v>43190</v>
      </c>
      <c r="E605" s="95" t="s">
        <v>298</v>
      </c>
      <c r="F605" s="95" t="str">
        <f t="shared" ca="1" si="154"/>
        <v>South East Coast excluding East Kent</v>
      </c>
      <c r="G605" s="96">
        <v>2550</v>
      </c>
      <c r="H605" s="114">
        <v>2550</v>
      </c>
      <c r="I605" s="134">
        <v>1593</v>
      </c>
      <c r="J605" s="96">
        <v>620</v>
      </c>
      <c r="K605" s="96">
        <v>148</v>
      </c>
      <c r="L605" s="96">
        <v>189</v>
      </c>
      <c r="M605" s="96">
        <v>0</v>
      </c>
      <c r="N605" s="114">
        <v>0</v>
      </c>
      <c r="O605" s="115">
        <v>1864</v>
      </c>
      <c r="P605" s="96">
        <v>128</v>
      </c>
      <c r="Q605" s="96">
        <v>87</v>
      </c>
      <c r="R605" s="114">
        <v>0</v>
      </c>
      <c r="S605" s="115">
        <v>322</v>
      </c>
      <c r="T605" s="96">
        <v>1147</v>
      </c>
      <c r="U605" s="96">
        <v>524</v>
      </c>
      <c r="V605" s="96">
        <v>86</v>
      </c>
      <c r="W605" s="114">
        <v>0</v>
      </c>
      <c r="X605" s="115">
        <v>135</v>
      </c>
      <c r="Y605" s="96">
        <v>546</v>
      </c>
      <c r="Z605" s="96">
        <v>444</v>
      </c>
      <c r="AA605" s="96">
        <v>482</v>
      </c>
      <c r="AB605" s="96">
        <v>0</v>
      </c>
      <c r="AC605" s="114">
        <v>0</v>
      </c>
      <c r="AD605" s="115">
        <v>0</v>
      </c>
      <c r="AE605" s="96">
        <v>0</v>
      </c>
      <c r="AF605" s="96">
        <v>0</v>
      </c>
      <c r="AG605" s="96">
        <v>0</v>
      </c>
      <c r="AH605" s="96">
        <v>0</v>
      </c>
      <c r="AI605" s="96" t="s">
        <v>0</v>
      </c>
      <c r="AJ605" s="75"/>
      <c r="AK605" s="75"/>
      <c r="AL605" s="75"/>
      <c r="AM605" s="75"/>
      <c r="AN605" s="75"/>
    </row>
    <row r="606" spans="1:40" x14ac:dyDescent="0.2">
      <c r="A606" s="81" t="str">
        <f t="shared" si="151"/>
        <v>111AG743190</v>
      </c>
      <c r="B606" s="81" t="str">
        <f t="shared" si="152"/>
        <v>E</v>
      </c>
      <c r="C606" s="81" t="str">
        <f t="shared" si="153"/>
        <v>HUC</v>
      </c>
      <c r="D606" s="70">
        <v>43190</v>
      </c>
      <c r="E606" s="95" t="s">
        <v>304</v>
      </c>
      <c r="F606" s="95" t="str">
        <f t="shared" ca="1" si="154"/>
        <v>Luton and Bedfordshire</v>
      </c>
      <c r="G606" s="96">
        <v>680</v>
      </c>
      <c r="H606" s="114">
        <v>160</v>
      </c>
      <c r="I606" s="134">
        <v>115</v>
      </c>
      <c r="J606" s="96">
        <v>29</v>
      </c>
      <c r="K606" s="96">
        <v>5</v>
      </c>
      <c r="L606" s="96">
        <v>0</v>
      </c>
      <c r="M606" s="96">
        <v>9</v>
      </c>
      <c r="N606" s="114">
        <v>2</v>
      </c>
      <c r="O606" s="115">
        <v>139</v>
      </c>
      <c r="P606" s="96">
        <v>15</v>
      </c>
      <c r="Q606" s="96">
        <v>4</v>
      </c>
      <c r="R606" s="114">
        <v>2</v>
      </c>
      <c r="S606" s="115">
        <v>41</v>
      </c>
      <c r="T606" s="96">
        <v>86</v>
      </c>
      <c r="U606" s="96">
        <v>19</v>
      </c>
      <c r="V606" s="96">
        <v>7</v>
      </c>
      <c r="W606" s="114">
        <v>7</v>
      </c>
      <c r="X606" s="115">
        <v>36</v>
      </c>
      <c r="Y606" s="96">
        <v>55</v>
      </c>
      <c r="Z606" s="96">
        <v>45</v>
      </c>
      <c r="AA606" s="96">
        <v>6</v>
      </c>
      <c r="AB606" s="96">
        <v>7</v>
      </c>
      <c r="AC606" s="114">
        <v>11</v>
      </c>
      <c r="AD606" s="115">
        <v>0</v>
      </c>
      <c r="AE606" s="96">
        <v>0</v>
      </c>
      <c r="AF606" s="96">
        <v>0</v>
      </c>
      <c r="AG606" s="96">
        <v>0</v>
      </c>
      <c r="AH606" s="96">
        <v>0</v>
      </c>
      <c r="AI606" s="96" t="s">
        <v>0</v>
      </c>
      <c r="AJ606" s="75"/>
      <c r="AK606" s="75"/>
      <c r="AL606" s="75"/>
      <c r="AM606" s="75"/>
      <c r="AN606" s="75"/>
    </row>
    <row r="607" spans="1:40" x14ac:dyDescent="0.2">
      <c r="A607" s="81" t="str">
        <f t="shared" si="151"/>
        <v>111AG843190</v>
      </c>
      <c r="B607" s="81" t="str">
        <f t="shared" si="152"/>
        <v>E</v>
      </c>
      <c r="C607" s="81" t="str">
        <f t="shared" si="153"/>
        <v>IC24</v>
      </c>
      <c r="D607" s="70">
        <v>43190</v>
      </c>
      <c r="E607" s="95" t="s">
        <v>306</v>
      </c>
      <c r="F607" s="95" t="str">
        <f t="shared" ca="1" si="154"/>
        <v>Norfolk including Great Yarmouth and Waveney</v>
      </c>
      <c r="G607" s="96">
        <v>2022</v>
      </c>
      <c r="H607" s="114">
        <v>398</v>
      </c>
      <c r="I607" s="134">
        <v>294</v>
      </c>
      <c r="J607" s="96">
        <v>50</v>
      </c>
      <c r="K607" s="96">
        <v>12</v>
      </c>
      <c r="L607" s="96">
        <v>10</v>
      </c>
      <c r="M607" s="96">
        <v>20</v>
      </c>
      <c r="N607" s="114">
        <v>12</v>
      </c>
      <c r="O607" s="115">
        <v>321</v>
      </c>
      <c r="P607" s="96">
        <v>25</v>
      </c>
      <c r="Q607" s="96">
        <v>7</v>
      </c>
      <c r="R607" s="114">
        <v>45</v>
      </c>
      <c r="S607" s="115">
        <v>209</v>
      </c>
      <c r="T607" s="96">
        <v>94</v>
      </c>
      <c r="U607" s="96">
        <v>44</v>
      </c>
      <c r="V607" s="96">
        <v>24</v>
      </c>
      <c r="W607" s="114">
        <v>27</v>
      </c>
      <c r="X607" s="115">
        <v>92</v>
      </c>
      <c r="Y607" s="96">
        <v>98</v>
      </c>
      <c r="Z607" s="96">
        <v>132</v>
      </c>
      <c r="AA607" s="96">
        <v>19</v>
      </c>
      <c r="AB607" s="96">
        <v>46</v>
      </c>
      <c r="AC607" s="114">
        <v>11</v>
      </c>
      <c r="AD607" s="115">
        <v>280</v>
      </c>
      <c r="AE607" s="96">
        <v>72</v>
      </c>
      <c r="AF607" s="96">
        <v>24</v>
      </c>
      <c r="AG607" s="96">
        <v>11</v>
      </c>
      <c r="AH607" s="96">
        <v>11</v>
      </c>
      <c r="AI607" s="96" t="s">
        <v>0</v>
      </c>
      <c r="AJ607" s="75"/>
      <c r="AK607" s="75"/>
      <c r="AL607" s="75"/>
      <c r="AM607" s="75"/>
      <c r="AN607" s="75"/>
    </row>
    <row r="608" spans="1:40" x14ac:dyDescent="0.2">
      <c r="A608" s="81" t="str">
        <f t="shared" si="151"/>
        <v>111AG943190</v>
      </c>
      <c r="B608" s="81" t="str">
        <f t="shared" si="152"/>
        <v>SE</v>
      </c>
      <c r="C608" s="81" t="str">
        <f t="shared" si="153"/>
        <v>SCAS</v>
      </c>
      <c r="D608" s="70">
        <v>43190</v>
      </c>
      <c r="E608" s="95" t="s">
        <v>458</v>
      </c>
      <c r="F608" s="95" t="str">
        <f t="shared" ca="1" si="154"/>
        <v>Thames Valley</v>
      </c>
      <c r="G608" s="96">
        <v>1200</v>
      </c>
      <c r="H608" s="114">
        <v>229</v>
      </c>
      <c r="I608" s="134">
        <v>167</v>
      </c>
      <c r="J608" s="96">
        <v>41</v>
      </c>
      <c r="K608" s="96">
        <v>8</v>
      </c>
      <c r="L608" s="96">
        <v>4</v>
      </c>
      <c r="M608" s="96">
        <v>7</v>
      </c>
      <c r="N608" s="114">
        <v>2</v>
      </c>
      <c r="O608" s="115">
        <v>196</v>
      </c>
      <c r="P608" s="96">
        <v>22</v>
      </c>
      <c r="Q608" s="96">
        <v>4</v>
      </c>
      <c r="R608" s="114">
        <v>7</v>
      </c>
      <c r="S608" s="115">
        <v>57</v>
      </c>
      <c r="T608" s="96">
        <v>131</v>
      </c>
      <c r="U608" s="96">
        <v>33</v>
      </c>
      <c r="V608" s="96">
        <v>4</v>
      </c>
      <c r="W608" s="114">
        <v>4</v>
      </c>
      <c r="X608" s="115">
        <v>30</v>
      </c>
      <c r="Y608" s="96">
        <v>60</v>
      </c>
      <c r="Z608" s="96">
        <v>117</v>
      </c>
      <c r="AA608" s="96">
        <v>6</v>
      </c>
      <c r="AB608" s="96">
        <v>19</v>
      </c>
      <c r="AC608" s="114">
        <v>6</v>
      </c>
      <c r="AD608" s="115">
        <v>162</v>
      </c>
      <c r="AE608" s="96">
        <v>47</v>
      </c>
      <c r="AF608" s="96">
        <v>12</v>
      </c>
      <c r="AG608" s="96">
        <v>6</v>
      </c>
      <c r="AH608" s="96">
        <v>2</v>
      </c>
      <c r="AI608" s="96" t="s">
        <v>0</v>
      </c>
      <c r="AJ608" s="75"/>
      <c r="AK608" s="75"/>
      <c r="AL608" s="75"/>
      <c r="AM608" s="75"/>
      <c r="AN608" s="75"/>
    </row>
    <row r="609" spans="1:40" x14ac:dyDescent="0.2">
      <c r="A609" s="82" t="str">
        <f t="shared" si="151"/>
        <v>111AA143373</v>
      </c>
      <c r="B609" s="82" t="str">
        <f t="shared" si="152"/>
        <v>NE</v>
      </c>
      <c r="C609" s="82" t="str">
        <f t="shared" si="153"/>
        <v>NEAS</v>
      </c>
      <c r="D609" s="90">
        <v>43373</v>
      </c>
      <c r="E609" s="97" t="s">
        <v>10</v>
      </c>
      <c r="F609" s="97" t="str">
        <f t="shared" ca="1" si="154"/>
        <v>North East</v>
      </c>
      <c r="G609" s="99">
        <v>9000</v>
      </c>
      <c r="H609" s="118">
        <v>589</v>
      </c>
      <c r="I609" s="99">
        <v>390</v>
      </c>
      <c r="J609" s="99">
        <v>133</v>
      </c>
      <c r="K609" s="99">
        <v>22</v>
      </c>
      <c r="L609" s="99">
        <v>18</v>
      </c>
      <c r="M609" s="99">
        <v>22</v>
      </c>
      <c r="N609" s="118">
        <v>4</v>
      </c>
      <c r="O609" s="119">
        <v>491</v>
      </c>
      <c r="P609" s="99">
        <v>46</v>
      </c>
      <c r="Q609" s="99">
        <v>24</v>
      </c>
      <c r="R609" s="118">
        <v>28</v>
      </c>
      <c r="S609" s="119">
        <v>260</v>
      </c>
      <c r="T609" s="99">
        <v>161</v>
      </c>
      <c r="U609" s="99">
        <v>97</v>
      </c>
      <c r="V609" s="99">
        <v>19</v>
      </c>
      <c r="W609" s="118">
        <v>52</v>
      </c>
      <c r="X609" s="119">
        <v>83</v>
      </c>
      <c r="Y609" s="99">
        <v>163</v>
      </c>
      <c r="Z609" s="99">
        <v>231</v>
      </c>
      <c r="AA609" s="99">
        <v>20</v>
      </c>
      <c r="AB609" s="99">
        <v>34</v>
      </c>
      <c r="AC609" s="118">
        <v>58</v>
      </c>
      <c r="AD609" s="119">
        <v>388</v>
      </c>
      <c r="AE609" s="99">
        <v>123</v>
      </c>
      <c r="AF609" s="99">
        <v>29</v>
      </c>
      <c r="AG609" s="99">
        <v>24</v>
      </c>
      <c r="AH609" s="99">
        <v>25</v>
      </c>
      <c r="AI609" s="98" t="s">
        <v>0</v>
      </c>
      <c r="AJ609" s="75"/>
      <c r="AK609" s="75"/>
      <c r="AL609" s="75"/>
      <c r="AM609" s="75"/>
      <c r="AN609" s="75"/>
    </row>
    <row r="610" spans="1:40" x14ac:dyDescent="0.2">
      <c r="A610" s="81" t="str">
        <f t="shared" si="151"/>
        <v>111AA243373</v>
      </c>
      <c r="B610" s="81" t="str">
        <f t="shared" si="152"/>
        <v>M</v>
      </c>
      <c r="C610" s="81" t="str">
        <f t="shared" si="153"/>
        <v>DHU</v>
      </c>
      <c r="D610" s="70">
        <v>43373</v>
      </c>
      <c r="E610" s="95" t="s">
        <v>25</v>
      </c>
      <c r="F610" s="95" t="str">
        <f t="shared" ca="1" si="154"/>
        <v>Lincolnshire</v>
      </c>
      <c r="G610" s="100">
        <v>625</v>
      </c>
      <c r="H610" s="120">
        <v>191</v>
      </c>
      <c r="I610" s="135">
        <v>129</v>
      </c>
      <c r="J610" s="100">
        <v>35</v>
      </c>
      <c r="K610" s="100">
        <v>10</v>
      </c>
      <c r="L610" s="100">
        <v>11</v>
      </c>
      <c r="M610" s="100">
        <v>0</v>
      </c>
      <c r="N610" s="120">
        <v>6</v>
      </c>
      <c r="O610" s="121">
        <v>177</v>
      </c>
      <c r="P610" s="100">
        <v>11</v>
      </c>
      <c r="Q610" s="100">
        <v>1</v>
      </c>
      <c r="R610" s="120">
        <v>2</v>
      </c>
      <c r="S610" s="121">
        <v>40</v>
      </c>
      <c r="T610" s="100">
        <v>100</v>
      </c>
      <c r="U610" s="100">
        <v>35</v>
      </c>
      <c r="V610" s="100">
        <v>9</v>
      </c>
      <c r="W610" s="120">
        <v>7</v>
      </c>
      <c r="X610" s="121">
        <v>57</v>
      </c>
      <c r="Y610" s="100">
        <v>38</v>
      </c>
      <c r="Z610" s="100">
        <v>63</v>
      </c>
      <c r="AA610" s="100">
        <v>13</v>
      </c>
      <c r="AB610" s="100">
        <v>10</v>
      </c>
      <c r="AC610" s="120">
        <v>10</v>
      </c>
      <c r="AD610" s="121">
        <v>119</v>
      </c>
      <c r="AE610" s="100">
        <v>53</v>
      </c>
      <c r="AF610" s="100">
        <v>12</v>
      </c>
      <c r="AG610" s="100">
        <v>5</v>
      </c>
      <c r="AH610" s="100">
        <v>2</v>
      </c>
      <c r="AI610" s="96" t="s">
        <v>0</v>
      </c>
      <c r="AJ610" s="75"/>
      <c r="AK610" s="75"/>
      <c r="AL610" s="75"/>
      <c r="AM610" s="75"/>
      <c r="AN610" s="75"/>
    </row>
    <row r="611" spans="1:40" x14ac:dyDescent="0.2">
      <c r="A611" s="81" t="str">
        <f t="shared" si="151"/>
        <v>111AA443373</v>
      </c>
      <c r="B611" s="81" t="str">
        <f t="shared" si="152"/>
        <v>M</v>
      </c>
      <c r="C611" s="81" t="str">
        <f t="shared" si="153"/>
        <v>DHU</v>
      </c>
      <c r="D611" s="70">
        <v>43373</v>
      </c>
      <c r="E611" s="95" t="s">
        <v>28</v>
      </c>
      <c r="F611" s="95" t="str">
        <f t="shared" ca="1" si="154"/>
        <v>Nottinghamshire</v>
      </c>
      <c r="G611" s="100">
        <v>627</v>
      </c>
      <c r="H611" s="120">
        <v>154</v>
      </c>
      <c r="I611" s="135">
        <v>102</v>
      </c>
      <c r="J611" s="100">
        <v>31</v>
      </c>
      <c r="K611" s="100">
        <v>8</v>
      </c>
      <c r="L611" s="100">
        <v>8</v>
      </c>
      <c r="M611" s="100">
        <v>0</v>
      </c>
      <c r="N611" s="120">
        <v>5</v>
      </c>
      <c r="O611" s="121">
        <v>132</v>
      </c>
      <c r="P611" s="100">
        <v>15</v>
      </c>
      <c r="Q611" s="100">
        <v>4</v>
      </c>
      <c r="R611" s="120">
        <v>3</v>
      </c>
      <c r="S611" s="121">
        <v>37</v>
      </c>
      <c r="T611" s="100">
        <v>78</v>
      </c>
      <c r="U611" s="100">
        <v>25</v>
      </c>
      <c r="V611" s="100">
        <v>9</v>
      </c>
      <c r="W611" s="120">
        <v>5</v>
      </c>
      <c r="X611" s="121">
        <v>43</v>
      </c>
      <c r="Y611" s="100">
        <v>32</v>
      </c>
      <c r="Z611" s="100">
        <v>49</v>
      </c>
      <c r="AA611" s="100">
        <v>11</v>
      </c>
      <c r="AB611" s="100">
        <v>6</v>
      </c>
      <c r="AC611" s="120">
        <v>13</v>
      </c>
      <c r="AD611" s="121">
        <v>95</v>
      </c>
      <c r="AE611" s="100">
        <v>42</v>
      </c>
      <c r="AF611" s="100">
        <v>11</v>
      </c>
      <c r="AG611" s="100">
        <v>4</v>
      </c>
      <c r="AH611" s="100">
        <v>2</v>
      </c>
      <c r="AI611" s="96" t="s">
        <v>0</v>
      </c>
      <c r="AJ611" s="75"/>
      <c r="AK611" s="75"/>
      <c r="AL611" s="75"/>
      <c r="AM611" s="75"/>
      <c r="AN611" s="75"/>
    </row>
    <row r="612" spans="1:40" x14ac:dyDescent="0.2">
      <c r="A612" s="81" t="str">
        <f t="shared" si="151"/>
        <v>111AA543373</v>
      </c>
      <c r="B612" s="81" t="str">
        <f t="shared" si="152"/>
        <v>M</v>
      </c>
      <c r="C612" s="81" t="str">
        <f t="shared" si="153"/>
        <v>DHU</v>
      </c>
      <c r="D612" s="70">
        <v>43373</v>
      </c>
      <c r="E612" s="95" t="s">
        <v>30</v>
      </c>
      <c r="F612" s="95" t="str">
        <f t="shared" ca="1" si="154"/>
        <v>Derbyshire</v>
      </c>
      <c r="G612" s="100">
        <v>625</v>
      </c>
      <c r="H612" s="120">
        <v>152</v>
      </c>
      <c r="I612" s="135">
        <v>98</v>
      </c>
      <c r="J612" s="100">
        <v>30</v>
      </c>
      <c r="K612" s="100">
        <v>7</v>
      </c>
      <c r="L612" s="100">
        <v>7</v>
      </c>
      <c r="M612" s="100">
        <v>0</v>
      </c>
      <c r="N612" s="120">
        <v>10</v>
      </c>
      <c r="O612" s="121">
        <v>133</v>
      </c>
      <c r="P612" s="100">
        <v>12</v>
      </c>
      <c r="Q612" s="100">
        <v>3</v>
      </c>
      <c r="R612" s="120">
        <v>4</v>
      </c>
      <c r="S612" s="121">
        <v>37</v>
      </c>
      <c r="T612" s="100">
        <v>75</v>
      </c>
      <c r="U612" s="100">
        <v>31</v>
      </c>
      <c r="V612" s="100">
        <v>5</v>
      </c>
      <c r="W612" s="120">
        <v>4</v>
      </c>
      <c r="X612" s="121">
        <v>41</v>
      </c>
      <c r="Y612" s="100">
        <v>23</v>
      </c>
      <c r="Z612" s="100">
        <v>52</v>
      </c>
      <c r="AA612" s="100">
        <v>7</v>
      </c>
      <c r="AB612" s="100">
        <v>16</v>
      </c>
      <c r="AC612" s="120">
        <v>13</v>
      </c>
      <c r="AD612" s="121">
        <v>104</v>
      </c>
      <c r="AE612" s="100">
        <v>34</v>
      </c>
      <c r="AF612" s="100">
        <v>9</v>
      </c>
      <c r="AG612" s="100">
        <v>3</v>
      </c>
      <c r="AH612" s="100">
        <v>2</v>
      </c>
      <c r="AI612" s="96" t="s">
        <v>0</v>
      </c>
      <c r="AJ612" s="75"/>
      <c r="AK612" s="75"/>
      <c r="AL612" s="75"/>
      <c r="AM612" s="75"/>
      <c r="AN612" s="75"/>
    </row>
    <row r="613" spans="1:40" x14ac:dyDescent="0.2">
      <c r="A613" s="81" t="str">
        <f t="shared" si="151"/>
        <v>111AA643373</v>
      </c>
      <c r="B613" s="81" t="str">
        <f t="shared" si="152"/>
        <v>SE</v>
      </c>
      <c r="C613" s="81" t="str">
        <f t="shared" si="153"/>
        <v>IOW</v>
      </c>
      <c r="D613" s="70">
        <v>43373</v>
      </c>
      <c r="E613" s="95" t="s">
        <v>32</v>
      </c>
      <c r="F613" s="95" t="str">
        <f t="shared" ca="1" si="154"/>
        <v>Isle of Wight</v>
      </c>
      <c r="G613" s="100">
        <v>664</v>
      </c>
      <c r="H613" s="120">
        <v>242</v>
      </c>
      <c r="I613" s="135">
        <v>171</v>
      </c>
      <c r="J613" s="100">
        <v>31</v>
      </c>
      <c r="K613" s="100">
        <v>16</v>
      </c>
      <c r="L613" s="100">
        <v>5</v>
      </c>
      <c r="M613" s="100">
        <v>10</v>
      </c>
      <c r="N613" s="120">
        <v>9</v>
      </c>
      <c r="O613" s="121">
        <v>207</v>
      </c>
      <c r="P613" s="100">
        <v>15</v>
      </c>
      <c r="Q613" s="100">
        <v>7</v>
      </c>
      <c r="R613" s="120">
        <v>13</v>
      </c>
      <c r="S613" s="121">
        <v>52</v>
      </c>
      <c r="T613" s="100">
        <v>113</v>
      </c>
      <c r="U613" s="100">
        <v>33</v>
      </c>
      <c r="V613" s="100">
        <v>12</v>
      </c>
      <c r="W613" s="120">
        <v>32</v>
      </c>
      <c r="X613" s="121">
        <v>45</v>
      </c>
      <c r="Y613" s="100">
        <v>72</v>
      </c>
      <c r="Z613" s="100">
        <v>45</v>
      </c>
      <c r="AA613" s="100">
        <v>65</v>
      </c>
      <c r="AB613" s="100">
        <v>4</v>
      </c>
      <c r="AC613" s="120">
        <v>11</v>
      </c>
      <c r="AD613" s="121">
        <v>159</v>
      </c>
      <c r="AE613" s="100">
        <v>58</v>
      </c>
      <c r="AF613" s="100">
        <v>13</v>
      </c>
      <c r="AG613" s="100">
        <v>8</v>
      </c>
      <c r="AH613" s="100">
        <v>4</v>
      </c>
      <c r="AI613" s="96" t="s">
        <v>0</v>
      </c>
      <c r="AJ613" s="75"/>
      <c r="AK613" s="75"/>
      <c r="AL613" s="75"/>
      <c r="AM613" s="75"/>
      <c r="AN613" s="75"/>
    </row>
    <row r="614" spans="1:40" x14ac:dyDescent="0.2">
      <c r="A614" s="81" t="str">
        <f t="shared" si="151"/>
        <v>111AA743373</v>
      </c>
      <c r="B614" s="81" t="str">
        <f t="shared" si="152"/>
        <v>L</v>
      </c>
      <c r="C614" s="81" t="str">
        <f t="shared" si="153"/>
        <v>LCW</v>
      </c>
      <c r="D614" s="70">
        <v>43373</v>
      </c>
      <c r="E614" s="95" t="s">
        <v>35</v>
      </c>
      <c r="F614" s="95" t="str">
        <f t="shared" ca="1" si="154"/>
        <v>Inner North West London</v>
      </c>
      <c r="G614" s="100">
        <v>487</v>
      </c>
      <c r="H614" s="114">
        <v>113</v>
      </c>
      <c r="I614" s="134">
        <v>76</v>
      </c>
      <c r="J614" s="96">
        <v>22</v>
      </c>
      <c r="K614" s="96">
        <v>7</v>
      </c>
      <c r="L614" s="96">
        <v>5</v>
      </c>
      <c r="M614" s="96">
        <v>2</v>
      </c>
      <c r="N614" s="114">
        <v>1</v>
      </c>
      <c r="O614" s="115">
        <v>94</v>
      </c>
      <c r="P614" s="96">
        <v>12</v>
      </c>
      <c r="Q614" s="96">
        <v>7</v>
      </c>
      <c r="R614" s="114">
        <v>0</v>
      </c>
      <c r="S614" s="115">
        <v>39</v>
      </c>
      <c r="T614" s="96">
        <v>59</v>
      </c>
      <c r="U614" s="96">
        <v>13</v>
      </c>
      <c r="V614" s="96">
        <v>1</v>
      </c>
      <c r="W614" s="114">
        <v>1</v>
      </c>
      <c r="X614" s="115">
        <v>22</v>
      </c>
      <c r="Y614" s="96">
        <v>41</v>
      </c>
      <c r="Z614" s="96">
        <v>43</v>
      </c>
      <c r="AA614" s="96">
        <v>4</v>
      </c>
      <c r="AB614" s="96">
        <v>2</v>
      </c>
      <c r="AC614" s="114">
        <v>1</v>
      </c>
      <c r="AD614" s="115">
        <v>67</v>
      </c>
      <c r="AE614" s="96">
        <v>33</v>
      </c>
      <c r="AF614" s="96">
        <v>9</v>
      </c>
      <c r="AG614" s="96">
        <v>4</v>
      </c>
      <c r="AH614" s="96">
        <v>0</v>
      </c>
      <c r="AI614" s="96" t="s">
        <v>0</v>
      </c>
      <c r="AJ614" s="75"/>
      <c r="AK614" s="75"/>
      <c r="AL614" s="75"/>
      <c r="AM614" s="75"/>
      <c r="AN614" s="75"/>
    </row>
    <row r="615" spans="1:40" x14ac:dyDescent="0.2">
      <c r="A615" s="81" t="str">
        <f t="shared" si="151"/>
        <v>111AA943373</v>
      </c>
      <c r="B615" s="81" t="str">
        <f t="shared" si="152"/>
        <v>L</v>
      </c>
      <c r="C615" s="81" t="str">
        <f t="shared" si="153"/>
        <v>PPG</v>
      </c>
      <c r="D615" s="70">
        <v>43373</v>
      </c>
      <c r="E615" s="95" t="s">
        <v>38</v>
      </c>
      <c r="F615" s="95" t="str">
        <f t="shared" ca="1" si="154"/>
        <v>Hillingdon</v>
      </c>
      <c r="G615" s="100">
        <v>203</v>
      </c>
      <c r="H615" s="120">
        <v>203</v>
      </c>
      <c r="I615" s="135">
        <v>149</v>
      </c>
      <c r="J615" s="100">
        <v>28</v>
      </c>
      <c r="K615" s="100">
        <v>7</v>
      </c>
      <c r="L615" s="100">
        <v>6</v>
      </c>
      <c r="M615" s="100">
        <v>13</v>
      </c>
      <c r="N615" s="120">
        <v>0</v>
      </c>
      <c r="O615" s="121">
        <v>153</v>
      </c>
      <c r="P615" s="100">
        <v>10</v>
      </c>
      <c r="Q615" s="100">
        <v>2</v>
      </c>
      <c r="R615" s="120">
        <v>38</v>
      </c>
      <c r="S615" s="121">
        <v>50</v>
      </c>
      <c r="T615" s="100">
        <v>83</v>
      </c>
      <c r="U615" s="100">
        <v>29</v>
      </c>
      <c r="V615" s="100">
        <v>3</v>
      </c>
      <c r="W615" s="120">
        <v>38</v>
      </c>
      <c r="X615" s="121">
        <v>24</v>
      </c>
      <c r="Y615" s="100">
        <v>53</v>
      </c>
      <c r="Z615" s="100">
        <v>41</v>
      </c>
      <c r="AA615" s="100">
        <v>47</v>
      </c>
      <c r="AB615" s="100">
        <v>2</v>
      </c>
      <c r="AC615" s="120">
        <v>36</v>
      </c>
      <c r="AD615" s="121">
        <v>123</v>
      </c>
      <c r="AE615" s="100">
        <v>26</v>
      </c>
      <c r="AF615" s="100">
        <v>6</v>
      </c>
      <c r="AG615" s="100">
        <v>10</v>
      </c>
      <c r="AH615" s="100">
        <v>38</v>
      </c>
      <c r="AI615" s="96" t="s">
        <v>0</v>
      </c>
      <c r="AJ615" s="75"/>
      <c r="AK615" s="75"/>
      <c r="AL615" s="75"/>
      <c r="AM615" s="75"/>
      <c r="AN615" s="75"/>
    </row>
    <row r="616" spans="1:40" x14ac:dyDescent="0.2">
      <c r="A616" s="81" t="str">
        <f t="shared" si="151"/>
        <v>111AB243373</v>
      </c>
      <c r="B616" s="81" t="str">
        <f t="shared" si="152"/>
        <v>E</v>
      </c>
      <c r="C616" s="81" t="str">
        <f t="shared" si="153"/>
        <v>HUC</v>
      </c>
      <c r="D616" s="70">
        <v>43373</v>
      </c>
      <c r="E616" s="95" t="s">
        <v>43</v>
      </c>
      <c r="F616" s="95" t="str">
        <f t="shared" ca="1" si="154"/>
        <v>Hertfordshire</v>
      </c>
      <c r="G616" s="100">
        <v>1579</v>
      </c>
      <c r="H616" s="120">
        <v>408</v>
      </c>
      <c r="I616" s="135">
        <v>316</v>
      </c>
      <c r="J616" s="100">
        <v>57</v>
      </c>
      <c r="K616" s="100">
        <v>17</v>
      </c>
      <c r="L616" s="100">
        <v>16</v>
      </c>
      <c r="M616" s="100">
        <v>0</v>
      </c>
      <c r="N616" s="120">
        <v>2</v>
      </c>
      <c r="O616" s="121">
        <v>359</v>
      </c>
      <c r="P616" s="100">
        <v>36</v>
      </c>
      <c r="Q616" s="100">
        <v>9</v>
      </c>
      <c r="R616" s="120">
        <v>4</v>
      </c>
      <c r="S616" s="121">
        <v>117</v>
      </c>
      <c r="T616" s="100">
        <v>221</v>
      </c>
      <c r="U616" s="100">
        <v>45</v>
      </c>
      <c r="V616" s="100">
        <v>17</v>
      </c>
      <c r="W616" s="120">
        <v>8</v>
      </c>
      <c r="X616" s="121">
        <v>20</v>
      </c>
      <c r="Y616" s="100">
        <v>46</v>
      </c>
      <c r="Z616" s="100">
        <v>138</v>
      </c>
      <c r="AA616" s="100">
        <v>38</v>
      </c>
      <c r="AB616" s="100">
        <v>0</v>
      </c>
      <c r="AC616" s="120">
        <v>166</v>
      </c>
      <c r="AD616" s="121">
        <v>0</v>
      </c>
      <c r="AE616" s="100">
        <v>0</v>
      </c>
      <c r="AF616" s="100">
        <v>0</v>
      </c>
      <c r="AG616" s="100">
        <v>0</v>
      </c>
      <c r="AH616" s="100">
        <v>0</v>
      </c>
      <c r="AI616" s="96" t="s">
        <v>0</v>
      </c>
      <c r="AJ616" s="75"/>
      <c r="AK616" s="75"/>
      <c r="AL616" s="75"/>
      <c r="AM616" s="75"/>
      <c r="AN616" s="75"/>
    </row>
    <row r="617" spans="1:40" x14ac:dyDescent="0.2">
      <c r="A617" s="81" t="str">
        <f t="shared" si="151"/>
        <v>111AC243373</v>
      </c>
      <c r="B617" s="81" t="str">
        <f t="shared" si="152"/>
        <v>E</v>
      </c>
      <c r="C617" s="81" t="str">
        <f t="shared" si="153"/>
        <v>PPG</v>
      </c>
      <c r="D617" s="70">
        <v>43373</v>
      </c>
      <c r="E617" s="95" t="s">
        <v>58</v>
      </c>
      <c r="F617" s="95" t="str">
        <f t="shared" ca="1" si="154"/>
        <v>Suffolk</v>
      </c>
      <c r="G617" s="100">
        <v>761</v>
      </c>
      <c r="H617" s="120">
        <v>761</v>
      </c>
      <c r="I617" s="135">
        <v>386</v>
      </c>
      <c r="J617" s="100">
        <v>270</v>
      </c>
      <c r="K617" s="100">
        <v>17</v>
      </c>
      <c r="L617" s="100">
        <v>28</v>
      </c>
      <c r="M617" s="100">
        <v>36</v>
      </c>
      <c r="N617" s="120">
        <v>24</v>
      </c>
      <c r="O617" s="121">
        <v>392</v>
      </c>
      <c r="P617" s="100">
        <v>246</v>
      </c>
      <c r="Q617" s="100">
        <v>22</v>
      </c>
      <c r="R617" s="120">
        <v>101</v>
      </c>
      <c r="S617" s="121">
        <v>69</v>
      </c>
      <c r="T617" s="100">
        <v>210</v>
      </c>
      <c r="U617" s="100">
        <v>69</v>
      </c>
      <c r="V617" s="100">
        <v>15</v>
      </c>
      <c r="W617" s="120">
        <v>398</v>
      </c>
      <c r="X617" s="121">
        <v>121</v>
      </c>
      <c r="Y617" s="100">
        <v>243</v>
      </c>
      <c r="Z617" s="100">
        <v>121</v>
      </c>
      <c r="AA617" s="100">
        <v>136</v>
      </c>
      <c r="AB617" s="100">
        <v>0</v>
      </c>
      <c r="AC617" s="120">
        <v>140</v>
      </c>
      <c r="AD617" s="121">
        <v>452</v>
      </c>
      <c r="AE617" s="100">
        <v>90</v>
      </c>
      <c r="AF617" s="100">
        <v>82</v>
      </c>
      <c r="AG617" s="100">
        <v>53</v>
      </c>
      <c r="AH617" s="100">
        <v>84</v>
      </c>
      <c r="AI617" s="96" t="s">
        <v>0</v>
      </c>
      <c r="AJ617" s="75"/>
      <c r="AK617" s="75"/>
      <c r="AL617" s="75"/>
      <c r="AM617" s="75"/>
      <c r="AN617" s="75"/>
    </row>
    <row r="618" spans="1:40" x14ac:dyDescent="0.2">
      <c r="A618" s="81" t="str">
        <f t="shared" si="151"/>
        <v>111AC543373</v>
      </c>
      <c r="B618" s="81" t="str">
        <f t="shared" si="152"/>
        <v>E</v>
      </c>
      <c r="C618" s="81" t="str">
        <f t="shared" si="153"/>
        <v>HUC</v>
      </c>
      <c r="D618" s="70">
        <v>43373</v>
      </c>
      <c r="E618" s="95" t="s">
        <v>92</v>
      </c>
      <c r="F618" s="95" t="str">
        <f t="shared" ca="1" si="154"/>
        <v>Cambridgeshire and Peterborough</v>
      </c>
      <c r="G618" s="100">
        <v>1245</v>
      </c>
      <c r="H618" s="120">
        <v>318</v>
      </c>
      <c r="I618" s="135">
        <v>229</v>
      </c>
      <c r="J618" s="100">
        <v>59</v>
      </c>
      <c r="K618" s="100">
        <v>5</v>
      </c>
      <c r="L618" s="100">
        <v>23</v>
      </c>
      <c r="M618" s="100">
        <v>0</v>
      </c>
      <c r="N618" s="120">
        <v>2</v>
      </c>
      <c r="O618" s="121">
        <v>280</v>
      </c>
      <c r="P618" s="100">
        <v>21</v>
      </c>
      <c r="Q618" s="100">
        <v>9</v>
      </c>
      <c r="R618" s="120">
        <v>8</v>
      </c>
      <c r="S618" s="121">
        <v>91</v>
      </c>
      <c r="T618" s="100">
        <v>164</v>
      </c>
      <c r="U618" s="100">
        <v>47</v>
      </c>
      <c r="V618" s="100">
        <v>7</v>
      </c>
      <c r="W618" s="120">
        <v>9</v>
      </c>
      <c r="X618" s="121">
        <v>28</v>
      </c>
      <c r="Y618" s="100">
        <v>26</v>
      </c>
      <c r="Z618" s="100">
        <v>102</v>
      </c>
      <c r="AA618" s="100">
        <v>28</v>
      </c>
      <c r="AB618" s="100">
        <v>0</v>
      </c>
      <c r="AC618" s="120">
        <v>134</v>
      </c>
      <c r="AD618" s="121">
        <v>0</v>
      </c>
      <c r="AE618" s="100">
        <v>0</v>
      </c>
      <c r="AF618" s="100">
        <v>0</v>
      </c>
      <c r="AG618" s="100">
        <v>0</v>
      </c>
      <c r="AH618" s="100">
        <v>0</v>
      </c>
      <c r="AI618" s="96" t="s">
        <v>0</v>
      </c>
      <c r="AJ618" s="75"/>
      <c r="AK618" s="75"/>
      <c r="AL618" s="75"/>
      <c r="AM618" s="75"/>
      <c r="AN618" s="75"/>
    </row>
    <row r="619" spans="1:40" x14ac:dyDescent="0.2">
      <c r="A619" s="81" t="str">
        <f t="shared" si="151"/>
        <v>111AC643373</v>
      </c>
      <c r="B619" s="81" t="str">
        <f t="shared" si="152"/>
        <v>M</v>
      </c>
      <c r="C619" s="81" t="str">
        <f t="shared" si="153"/>
        <v>DHU</v>
      </c>
      <c r="D619" s="70">
        <v>43373</v>
      </c>
      <c r="E619" s="95" t="s">
        <v>94</v>
      </c>
      <c r="F619" s="95" t="str">
        <f t="shared" ca="1" si="154"/>
        <v>Northamptonshire</v>
      </c>
      <c r="G619" s="100">
        <v>628</v>
      </c>
      <c r="H619" s="120">
        <v>155</v>
      </c>
      <c r="I619" s="135">
        <v>111</v>
      </c>
      <c r="J619" s="100">
        <v>29</v>
      </c>
      <c r="K619" s="100">
        <v>5</v>
      </c>
      <c r="L619" s="100">
        <v>3</v>
      </c>
      <c r="M619" s="100">
        <v>0</v>
      </c>
      <c r="N619" s="120">
        <v>7</v>
      </c>
      <c r="O619" s="121">
        <v>135</v>
      </c>
      <c r="P619" s="100">
        <v>17</v>
      </c>
      <c r="Q619" s="100">
        <v>1</v>
      </c>
      <c r="R619" s="120">
        <v>2</v>
      </c>
      <c r="S619" s="121">
        <v>33</v>
      </c>
      <c r="T619" s="100">
        <v>84</v>
      </c>
      <c r="U619" s="100">
        <v>25</v>
      </c>
      <c r="V619" s="100">
        <v>10</v>
      </c>
      <c r="W619" s="120">
        <v>3</v>
      </c>
      <c r="X619" s="121">
        <v>42</v>
      </c>
      <c r="Y619" s="100">
        <v>22</v>
      </c>
      <c r="Z619" s="100">
        <v>57</v>
      </c>
      <c r="AA619" s="100">
        <v>7</v>
      </c>
      <c r="AB619" s="100">
        <v>15</v>
      </c>
      <c r="AC619" s="120">
        <v>12</v>
      </c>
      <c r="AD619" s="121">
        <v>111</v>
      </c>
      <c r="AE619" s="100">
        <v>29</v>
      </c>
      <c r="AF619" s="100">
        <v>5</v>
      </c>
      <c r="AG619" s="100">
        <v>3</v>
      </c>
      <c r="AH619" s="100">
        <v>7</v>
      </c>
      <c r="AI619" s="96" t="s">
        <v>0</v>
      </c>
      <c r="AJ619" s="75"/>
      <c r="AK619" s="75"/>
      <c r="AL619" s="75"/>
      <c r="AM619" s="75"/>
      <c r="AN619" s="75"/>
    </row>
    <row r="620" spans="1:40" x14ac:dyDescent="0.2">
      <c r="A620" s="81" t="str">
        <f t="shared" si="151"/>
        <v>111AC743373</v>
      </c>
      <c r="B620" s="81" t="str">
        <f t="shared" si="152"/>
        <v>E</v>
      </c>
      <c r="C620" s="81" t="str">
        <f t="shared" si="153"/>
        <v>DHU</v>
      </c>
      <c r="D620" s="70">
        <v>43373</v>
      </c>
      <c r="E620" s="95" t="s">
        <v>96</v>
      </c>
      <c r="F620" s="95" t="str">
        <f t="shared" ca="1" si="154"/>
        <v>Milton Keynes</v>
      </c>
      <c r="G620" s="100">
        <v>627</v>
      </c>
      <c r="H620" s="120">
        <v>121</v>
      </c>
      <c r="I620" s="135">
        <v>73</v>
      </c>
      <c r="J620" s="100">
        <v>31</v>
      </c>
      <c r="K620" s="100">
        <v>4</v>
      </c>
      <c r="L620" s="100">
        <v>2</v>
      </c>
      <c r="M620" s="100">
        <v>0</v>
      </c>
      <c r="N620" s="120">
        <v>11</v>
      </c>
      <c r="O620" s="121">
        <v>111</v>
      </c>
      <c r="P620" s="100">
        <v>6</v>
      </c>
      <c r="Q620" s="100">
        <v>1</v>
      </c>
      <c r="R620" s="120">
        <v>3</v>
      </c>
      <c r="S620" s="121">
        <v>38</v>
      </c>
      <c r="T620" s="100">
        <v>57</v>
      </c>
      <c r="U620" s="100">
        <v>18</v>
      </c>
      <c r="V620" s="100">
        <v>3</v>
      </c>
      <c r="W620" s="120">
        <v>5</v>
      </c>
      <c r="X620" s="121">
        <v>17</v>
      </c>
      <c r="Y620" s="100">
        <v>13</v>
      </c>
      <c r="Z620" s="100">
        <v>76</v>
      </c>
      <c r="AA620" s="100">
        <v>2</v>
      </c>
      <c r="AB620" s="100">
        <v>7</v>
      </c>
      <c r="AC620" s="120">
        <v>6</v>
      </c>
      <c r="AD620" s="121">
        <v>73</v>
      </c>
      <c r="AE620" s="100">
        <v>40</v>
      </c>
      <c r="AF620" s="100">
        <v>6</v>
      </c>
      <c r="AG620" s="100">
        <v>1</v>
      </c>
      <c r="AH620" s="100">
        <v>1</v>
      </c>
      <c r="AI620" s="96" t="s">
        <v>0</v>
      </c>
      <c r="AJ620" s="75"/>
      <c r="AK620" s="75"/>
      <c r="AL620" s="75"/>
      <c r="AM620" s="75"/>
      <c r="AN620" s="75"/>
    </row>
    <row r="621" spans="1:40" x14ac:dyDescent="0.2">
      <c r="A621" s="81" t="str">
        <f t="shared" si="151"/>
        <v>111AC843373</v>
      </c>
      <c r="B621" s="81" t="str">
        <f t="shared" si="152"/>
        <v>M</v>
      </c>
      <c r="C621" s="81" t="str">
        <f t="shared" si="153"/>
        <v>DHU</v>
      </c>
      <c r="D621" s="70">
        <v>43373</v>
      </c>
      <c r="E621" s="95" t="s">
        <v>101</v>
      </c>
      <c r="F621" s="95" t="str">
        <f t="shared" ca="1" si="154"/>
        <v>Leicestershire and Rutland</v>
      </c>
      <c r="G621" s="100">
        <v>626</v>
      </c>
      <c r="H621" s="120">
        <v>187</v>
      </c>
      <c r="I621" s="135">
        <v>124</v>
      </c>
      <c r="J621" s="100">
        <v>37</v>
      </c>
      <c r="K621" s="100">
        <v>9</v>
      </c>
      <c r="L621" s="100">
        <v>7</v>
      </c>
      <c r="M621" s="100">
        <v>0</v>
      </c>
      <c r="N621" s="120">
        <v>10</v>
      </c>
      <c r="O621" s="121">
        <v>151</v>
      </c>
      <c r="P621" s="100">
        <v>30</v>
      </c>
      <c r="Q621" s="100">
        <v>3</v>
      </c>
      <c r="R621" s="120">
        <v>3</v>
      </c>
      <c r="S621" s="121">
        <v>41</v>
      </c>
      <c r="T621" s="100">
        <v>95</v>
      </c>
      <c r="U621" s="100">
        <v>36</v>
      </c>
      <c r="V621" s="100">
        <v>7</v>
      </c>
      <c r="W621" s="120">
        <v>8</v>
      </c>
      <c r="X621" s="121">
        <v>63</v>
      </c>
      <c r="Y621" s="100">
        <v>25</v>
      </c>
      <c r="Z621" s="100">
        <v>73</v>
      </c>
      <c r="AA621" s="100">
        <v>4</v>
      </c>
      <c r="AB621" s="100">
        <v>9</v>
      </c>
      <c r="AC621" s="120">
        <v>13</v>
      </c>
      <c r="AD621" s="121">
        <v>119</v>
      </c>
      <c r="AE621" s="100">
        <v>51</v>
      </c>
      <c r="AF621" s="100">
        <v>6</v>
      </c>
      <c r="AG621" s="100">
        <v>5</v>
      </c>
      <c r="AH621" s="100">
        <v>6</v>
      </c>
      <c r="AI621" s="96" t="s">
        <v>0</v>
      </c>
      <c r="AJ621" s="75"/>
      <c r="AK621" s="75"/>
      <c r="AL621" s="75"/>
      <c r="AM621" s="75"/>
      <c r="AN621" s="75"/>
    </row>
    <row r="622" spans="1:40" x14ac:dyDescent="0.2">
      <c r="A622" s="81" t="str">
        <f t="shared" si="151"/>
        <v>111AC943373</v>
      </c>
      <c r="B622" s="81" t="str">
        <f t="shared" si="152"/>
        <v>M</v>
      </c>
      <c r="C622" s="81" t="str">
        <f t="shared" si="153"/>
        <v>PPG</v>
      </c>
      <c r="D622" s="70">
        <v>43373</v>
      </c>
      <c r="E622" s="95" t="s">
        <v>109</v>
      </c>
      <c r="F622" s="95" t="str">
        <f t="shared" ca="1" si="154"/>
        <v>West Midlands excluding Staffs</v>
      </c>
      <c r="G622" s="100">
        <v>2503</v>
      </c>
      <c r="H622" s="120">
        <v>2503</v>
      </c>
      <c r="I622" s="135">
        <v>1581</v>
      </c>
      <c r="J622" s="100">
        <v>455</v>
      </c>
      <c r="K622" s="100">
        <v>112</v>
      </c>
      <c r="L622" s="100">
        <v>128</v>
      </c>
      <c r="M622" s="100">
        <v>214</v>
      </c>
      <c r="N622" s="120">
        <v>13</v>
      </c>
      <c r="O622" s="121">
        <v>1728</v>
      </c>
      <c r="P622" s="100">
        <v>140</v>
      </c>
      <c r="Q622" s="100">
        <v>124</v>
      </c>
      <c r="R622" s="120">
        <v>511</v>
      </c>
      <c r="S622" s="121">
        <v>302</v>
      </c>
      <c r="T622" s="100">
        <v>1103</v>
      </c>
      <c r="U622" s="100">
        <v>493</v>
      </c>
      <c r="V622" s="100">
        <v>94</v>
      </c>
      <c r="W622" s="120">
        <v>511</v>
      </c>
      <c r="X622" s="121">
        <v>246</v>
      </c>
      <c r="Y622" s="100">
        <v>1171</v>
      </c>
      <c r="Z622" s="100">
        <v>686</v>
      </c>
      <c r="AA622" s="100">
        <v>400</v>
      </c>
      <c r="AB622" s="100">
        <v>0</v>
      </c>
      <c r="AC622" s="120">
        <v>0</v>
      </c>
      <c r="AD622" s="121">
        <v>1324</v>
      </c>
      <c r="AE622" s="100">
        <v>294</v>
      </c>
      <c r="AF622" s="100">
        <v>123</v>
      </c>
      <c r="AG622" s="100">
        <v>149</v>
      </c>
      <c r="AH622" s="100">
        <v>613</v>
      </c>
      <c r="AI622" s="96" t="s">
        <v>0</v>
      </c>
      <c r="AJ622" s="75"/>
      <c r="AK622" s="75"/>
      <c r="AL622" s="75"/>
      <c r="AM622" s="75"/>
      <c r="AN622" s="75"/>
    </row>
    <row r="623" spans="1:40" x14ac:dyDescent="0.2">
      <c r="A623" s="81" t="str">
        <f t="shared" si="151"/>
        <v>111AD443373</v>
      </c>
      <c r="B623" s="81" t="str">
        <f t="shared" si="152"/>
        <v>L</v>
      </c>
      <c r="C623" s="81" t="str">
        <f t="shared" si="153"/>
        <v>PPG</v>
      </c>
      <c r="D623" s="70">
        <v>43373</v>
      </c>
      <c r="E623" s="95" t="s">
        <v>111</v>
      </c>
      <c r="F623" s="95" t="str">
        <f t="shared" ca="1" si="154"/>
        <v>Outer North West London</v>
      </c>
      <c r="G623" s="100">
        <v>683</v>
      </c>
      <c r="H623" s="120">
        <v>683</v>
      </c>
      <c r="I623" s="135">
        <v>483</v>
      </c>
      <c r="J623" s="100">
        <v>99</v>
      </c>
      <c r="K623" s="100">
        <v>26</v>
      </c>
      <c r="L623" s="100">
        <v>24</v>
      </c>
      <c r="M623" s="100">
        <v>47</v>
      </c>
      <c r="N623" s="120">
        <v>4</v>
      </c>
      <c r="O623" s="121">
        <v>483</v>
      </c>
      <c r="P623" s="100">
        <v>43</v>
      </c>
      <c r="Q623" s="100">
        <v>24</v>
      </c>
      <c r="R623" s="120">
        <v>133</v>
      </c>
      <c r="S623" s="121">
        <v>103</v>
      </c>
      <c r="T623" s="100">
        <v>310</v>
      </c>
      <c r="U623" s="100">
        <v>117</v>
      </c>
      <c r="V623" s="100">
        <v>20</v>
      </c>
      <c r="W623" s="120">
        <v>133</v>
      </c>
      <c r="X623" s="121">
        <v>86</v>
      </c>
      <c r="Y623" s="100">
        <v>188</v>
      </c>
      <c r="Z623" s="100">
        <v>154</v>
      </c>
      <c r="AA623" s="100">
        <v>122</v>
      </c>
      <c r="AB623" s="100">
        <v>1</v>
      </c>
      <c r="AC623" s="120">
        <v>132</v>
      </c>
      <c r="AD623" s="121">
        <v>423</v>
      </c>
      <c r="AE623" s="100">
        <v>149</v>
      </c>
      <c r="AF623" s="100">
        <v>57</v>
      </c>
      <c r="AG623" s="100">
        <v>15</v>
      </c>
      <c r="AH623" s="100">
        <v>39</v>
      </c>
      <c r="AI623" s="96" t="s">
        <v>0</v>
      </c>
      <c r="AJ623" s="75"/>
      <c r="AK623" s="75"/>
      <c r="AL623" s="75"/>
      <c r="AM623" s="75"/>
      <c r="AN623" s="75"/>
    </row>
    <row r="624" spans="1:40" x14ac:dyDescent="0.2">
      <c r="A624" s="81" t="str">
        <f t="shared" si="151"/>
        <v>111AD543373</v>
      </c>
      <c r="B624" s="81" t="str">
        <f t="shared" si="152"/>
        <v>L</v>
      </c>
      <c r="C624" s="81" t="str">
        <f t="shared" si="153"/>
        <v>LCW</v>
      </c>
      <c r="D624" s="70">
        <v>43373</v>
      </c>
      <c r="E624" s="95" t="s">
        <v>113</v>
      </c>
      <c r="F624" s="95" t="str">
        <f t="shared" ca="1" si="154"/>
        <v>North Central London</v>
      </c>
      <c r="G624" s="100">
        <v>0</v>
      </c>
      <c r="H624" s="120">
        <v>0</v>
      </c>
      <c r="I624" s="135">
        <v>0</v>
      </c>
      <c r="J624" s="100">
        <v>0</v>
      </c>
      <c r="K624" s="100">
        <v>0</v>
      </c>
      <c r="L624" s="100">
        <v>0</v>
      </c>
      <c r="M624" s="100">
        <v>0</v>
      </c>
      <c r="N624" s="120">
        <v>0</v>
      </c>
      <c r="O624" s="121">
        <v>0</v>
      </c>
      <c r="P624" s="100">
        <v>0</v>
      </c>
      <c r="Q624" s="100">
        <v>0</v>
      </c>
      <c r="R624" s="120">
        <v>0</v>
      </c>
      <c r="S624" s="121">
        <v>0</v>
      </c>
      <c r="T624" s="100">
        <v>0</v>
      </c>
      <c r="U624" s="100">
        <v>0</v>
      </c>
      <c r="V624" s="100">
        <v>0</v>
      </c>
      <c r="W624" s="120">
        <v>0</v>
      </c>
      <c r="X624" s="121">
        <v>0</v>
      </c>
      <c r="Y624" s="100">
        <v>0</v>
      </c>
      <c r="Z624" s="100">
        <v>0</v>
      </c>
      <c r="AA624" s="100">
        <v>0</v>
      </c>
      <c r="AB624" s="100">
        <v>0</v>
      </c>
      <c r="AC624" s="120">
        <v>0</v>
      </c>
      <c r="AD624" s="121">
        <v>0</v>
      </c>
      <c r="AE624" s="100">
        <v>0</v>
      </c>
      <c r="AF624" s="100">
        <v>0</v>
      </c>
      <c r="AG624" s="100">
        <v>0</v>
      </c>
      <c r="AH624" s="100">
        <v>0</v>
      </c>
      <c r="AI624" s="96" t="s">
        <v>0</v>
      </c>
      <c r="AJ624" s="75"/>
      <c r="AK624" s="75"/>
      <c r="AL624" s="75"/>
      <c r="AM624" s="75"/>
      <c r="AN624" s="75"/>
    </row>
    <row r="625" spans="1:40" x14ac:dyDescent="0.2">
      <c r="A625" s="81" t="str">
        <f t="shared" si="151"/>
        <v>111AD743373</v>
      </c>
      <c r="B625" s="81" t="str">
        <f t="shared" si="152"/>
        <v>L</v>
      </c>
      <c r="C625" s="81" t="str">
        <f t="shared" si="153"/>
        <v>LAS</v>
      </c>
      <c r="D625" s="70">
        <v>43373</v>
      </c>
      <c r="E625" s="95" t="s">
        <v>117</v>
      </c>
      <c r="F625" s="95" t="str">
        <f t="shared" ca="1" si="154"/>
        <v>South East London</v>
      </c>
      <c r="G625" s="100">
        <v>215</v>
      </c>
      <c r="H625" s="120">
        <v>74</v>
      </c>
      <c r="I625" s="135">
        <v>55</v>
      </c>
      <c r="J625" s="100">
        <v>12</v>
      </c>
      <c r="K625" s="100">
        <v>2</v>
      </c>
      <c r="L625" s="100">
        <v>2</v>
      </c>
      <c r="M625" s="100">
        <v>3</v>
      </c>
      <c r="N625" s="120">
        <v>0</v>
      </c>
      <c r="O625" s="121">
        <v>62</v>
      </c>
      <c r="P625" s="100">
        <v>8</v>
      </c>
      <c r="Q625" s="100">
        <v>3</v>
      </c>
      <c r="R625" s="120">
        <v>1</v>
      </c>
      <c r="S625" s="121">
        <v>23</v>
      </c>
      <c r="T625" s="100">
        <v>37</v>
      </c>
      <c r="U625" s="100">
        <v>9</v>
      </c>
      <c r="V625" s="100">
        <v>1</v>
      </c>
      <c r="W625" s="120">
        <v>4</v>
      </c>
      <c r="X625" s="121">
        <v>9</v>
      </c>
      <c r="Y625" s="100">
        <v>12</v>
      </c>
      <c r="Z625" s="100">
        <v>16</v>
      </c>
      <c r="AA625" s="100">
        <v>10</v>
      </c>
      <c r="AB625" s="100">
        <v>0</v>
      </c>
      <c r="AC625" s="120">
        <v>27</v>
      </c>
      <c r="AD625" s="121">
        <v>49</v>
      </c>
      <c r="AE625" s="100">
        <v>16</v>
      </c>
      <c r="AF625" s="100">
        <v>4</v>
      </c>
      <c r="AG625" s="100">
        <v>1</v>
      </c>
      <c r="AH625" s="100">
        <v>4</v>
      </c>
      <c r="AI625" s="96" t="s">
        <v>0</v>
      </c>
      <c r="AJ625" s="75"/>
      <c r="AK625" s="75"/>
      <c r="AL625" s="75"/>
      <c r="AM625" s="75"/>
      <c r="AN625" s="75"/>
    </row>
    <row r="626" spans="1:40" x14ac:dyDescent="0.2">
      <c r="A626" s="81" t="str">
        <f t="shared" si="151"/>
        <v>111AD943373</v>
      </c>
      <c r="B626" s="81" t="str">
        <f t="shared" si="152"/>
        <v>NE</v>
      </c>
      <c r="C626" s="81" t="str">
        <f t="shared" si="153"/>
        <v>YAS</v>
      </c>
      <c r="D626" s="70">
        <v>43373</v>
      </c>
      <c r="E626" s="95" t="s">
        <v>122</v>
      </c>
      <c r="F626" s="95" t="str">
        <f t="shared" ca="1" si="154"/>
        <v>Yorkshire and Humber</v>
      </c>
      <c r="G626" s="100">
        <v>7894</v>
      </c>
      <c r="H626" s="120">
        <v>927</v>
      </c>
      <c r="I626" s="135">
        <v>696</v>
      </c>
      <c r="J626" s="100">
        <v>164</v>
      </c>
      <c r="K626" s="100">
        <v>21</v>
      </c>
      <c r="L626" s="100">
        <v>43</v>
      </c>
      <c r="M626" s="100">
        <v>0</v>
      </c>
      <c r="N626" s="120">
        <v>3</v>
      </c>
      <c r="O626" s="121">
        <v>812</v>
      </c>
      <c r="P626" s="100">
        <v>75</v>
      </c>
      <c r="Q626" s="100">
        <v>19</v>
      </c>
      <c r="R626" s="120">
        <v>21</v>
      </c>
      <c r="S626" s="121">
        <v>0</v>
      </c>
      <c r="T626" s="100">
        <v>0</v>
      </c>
      <c r="U626" s="100">
        <v>0</v>
      </c>
      <c r="V626" s="100">
        <v>0</v>
      </c>
      <c r="W626" s="120">
        <v>927</v>
      </c>
      <c r="X626" s="121">
        <v>231</v>
      </c>
      <c r="Y626" s="100">
        <v>219</v>
      </c>
      <c r="Z626" s="100">
        <v>174</v>
      </c>
      <c r="AA626" s="100">
        <v>21</v>
      </c>
      <c r="AB626" s="100">
        <v>42</v>
      </c>
      <c r="AC626" s="120">
        <v>240</v>
      </c>
      <c r="AD626" s="121">
        <v>812</v>
      </c>
      <c r="AE626" s="100">
        <v>75</v>
      </c>
      <c r="AF626" s="100">
        <v>19</v>
      </c>
      <c r="AG626" s="100">
        <v>0</v>
      </c>
      <c r="AH626" s="100">
        <v>21</v>
      </c>
      <c r="AI626" s="96" t="s">
        <v>0</v>
      </c>
      <c r="AJ626" s="75"/>
      <c r="AK626" s="75"/>
      <c r="AL626" s="75"/>
      <c r="AM626" s="75"/>
      <c r="AN626" s="75"/>
    </row>
    <row r="627" spans="1:40" x14ac:dyDescent="0.2">
      <c r="A627" s="81" t="str">
        <f t="shared" ref="A627:A685" si="155">CONCATENATE(E627,D627)</f>
        <v>111AE143373</v>
      </c>
      <c r="B627" s="81" t="str">
        <f t="shared" ref="B627:B690" si="156">INDEX($AL$13:$AN$86,MATCH($E627,Area_Code,0),2)</f>
        <v>SE</v>
      </c>
      <c r="C627" s="81" t="str">
        <f t="shared" ref="C627:C690" si="157">VLOOKUP($E627,$AL$13:$AN$86,3,0)</f>
        <v>SCAS</v>
      </c>
      <c r="D627" s="70">
        <v>43373</v>
      </c>
      <c r="E627" s="95" t="s">
        <v>161</v>
      </c>
      <c r="F627" s="95" t="str">
        <f t="shared" ref="F627:F644" ca="1" si="158">OFFSET($AK$12,MATCH($E627,Area_Code,0),0)</f>
        <v>Mainland SHIP</v>
      </c>
      <c r="G627" s="100">
        <v>1300</v>
      </c>
      <c r="H627" s="120">
        <v>178</v>
      </c>
      <c r="I627" s="135">
        <v>134</v>
      </c>
      <c r="J627" s="100">
        <v>28</v>
      </c>
      <c r="K627" s="100">
        <v>3</v>
      </c>
      <c r="L627" s="100">
        <v>8</v>
      </c>
      <c r="M627" s="100">
        <v>4</v>
      </c>
      <c r="N627" s="120">
        <v>1</v>
      </c>
      <c r="O627" s="121">
        <v>148</v>
      </c>
      <c r="P627" s="100">
        <v>17</v>
      </c>
      <c r="Q627" s="100">
        <v>5</v>
      </c>
      <c r="R627" s="120">
        <v>8</v>
      </c>
      <c r="S627" s="121">
        <v>42</v>
      </c>
      <c r="T627" s="100">
        <v>89</v>
      </c>
      <c r="U627" s="100">
        <v>39</v>
      </c>
      <c r="V627" s="100">
        <v>6</v>
      </c>
      <c r="W627" s="120">
        <v>2</v>
      </c>
      <c r="X627" s="121">
        <v>27</v>
      </c>
      <c r="Y627" s="100">
        <v>53</v>
      </c>
      <c r="Z627" s="100">
        <v>79</v>
      </c>
      <c r="AA627" s="100">
        <v>5</v>
      </c>
      <c r="AB627" s="100">
        <v>14</v>
      </c>
      <c r="AC627" s="120">
        <v>11</v>
      </c>
      <c r="AD627" s="121">
        <v>123</v>
      </c>
      <c r="AE627" s="100">
        <v>41</v>
      </c>
      <c r="AF627" s="100">
        <v>11</v>
      </c>
      <c r="AG627" s="100">
        <v>3</v>
      </c>
      <c r="AH627" s="100">
        <v>0</v>
      </c>
      <c r="AI627" s="96" t="s">
        <v>0</v>
      </c>
      <c r="AJ627" s="75"/>
      <c r="AK627" s="75"/>
      <c r="AL627" s="75"/>
      <c r="AM627" s="75"/>
      <c r="AN627" s="75"/>
    </row>
    <row r="628" spans="1:40" x14ac:dyDescent="0.2">
      <c r="A628" s="81" t="str">
        <f t="shared" si="155"/>
        <v>111AE543373</v>
      </c>
      <c r="B628" s="81" t="str">
        <f t="shared" si="156"/>
        <v>SW</v>
      </c>
      <c r="C628" s="81" t="str">
        <f t="shared" si="157"/>
        <v>SWAS</v>
      </c>
      <c r="D628" s="70">
        <v>43373</v>
      </c>
      <c r="E628" s="95" t="s">
        <v>173</v>
      </c>
      <c r="F628" s="95" t="str">
        <f t="shared" ca="1" si="158"/>
        <v>Dorset</v>
      </c>
      <c r="G628" s="100">
        <v>1452</v>
      </c>
      <c r="H628" s="120">
        <v>244</v>
      </c>
      <c r="I628" s="135">
        <v>184</v>
      </c>
      <c r="J628" s="100">
        <v>35</v>
      </c>
      <c r="K628" s="100">
        <v>5</v>
      </c>
      <c r="L628" s="100">
        <v>12</v>
      </c>
      <c r="M628" s="100">
        <v>6</v>
      </c>
      <c r="N628" s="120">
        <v>2</v>
      </c>
      <c r="O628" s="121">
        <v>222</v>
      </c>
      <c r="P628" s="100">
        <v>7</v>
      </c>
      <c r="Q628" s="100">
        <v>7</v>
      </c>
      <c r="R628" s="120">
        <v>8</v>
      </c>
      <c r="S628" s="121">
        <v>62</v>
      </c>
      <c r="T628" s="100">
        <v>132</v>
      </c>
      <c r="U628" s="100">
        <v>28</v>
      </c>
      <c r="V628" s="100">
        <v>13</v>
      </c>
      <c r="W628" s="120">
        <v>9</v>
      </c>
      <c r="X628" s="121">
        <v>60</v>
      </c>
      <c r="Y628" s="100">
        <v>56</v>
      </c>
      <c r="Z628" s="100">
        <v>50</v>
      </c>
      <c r="AA628" s="100">
        <v>55</v>
      </c>
      <c r="AB628" s="100">
        <v>15</v>
      </c>
      <c r="AC628" s="120">
        <v>8</v>
      </c>
      <c r="AD628" s="121">
        <v>176</v>
      </c>
      <c r="AE628" s="100">
        <v>49</v>
      </c>
      <c r="AF628" s="100">
        <v>11</v>
      </c>
      <c r="AG628" s="100">
        <v>2</v>
      </c>
      <c r="AH628" s="100">
        <v>6</v>
      </c>
      <c r="AI628" s="96" t="s">
        <v>0</v>
      </c>
      <c r="AJ628" s="75"/>
      <c r="AK628" s="75"/>
      <c r="AL628" s="75"/>
      <c r="AM628" s="75"/>
      <c r="AN628" s="75"/>
    </row>
    <row r="629" spans="1:40" x14ac:dyDescent="0.2">
      <c r="A629" s="81" t="str">
        <f t="shared" si="155"/>
        <v>111AE743373</v>
      </c>
      <c r="B629" s="81" t="str">
        <f t="shared" si="156"/>
        <v>SW</v>
      </c>
      <c r="C629" s="81" t="str">
        <f t="shared" si="157"/>
        <v>PPG</v>
      </c>
      <c r="D629" s="70">
        <v>43373</v>
      </c>
      <c r="E629" s="95" t="s">
        <v>177</v>
      </c>
      <c r="F629" s="95" t="str">
        <f t="shared" ca="1" si="158"/>
        <v>Bristol, North Somerset &amp; South Gloucestershire</v>
      </c>
      <c r="G629" s="100">
        <v>692</v>
      </c>
      <c r="H629" s="120">
        <v>692</v>
      </c>
      <c r="I629" s="135">
        <v>427</v>
      </c>
      <c r="J629" s="100">
        <v>138</v>
      </c>
      <c r="K629" s="100">
        <v>28</v>
      </c>
      <c r="L629" s="100">
        <v>32</v>
      </c>
      <c r="M629" s="100">
        <v>63</v>
      </c>
      <c r="N629" s="120">
        <v>4</v>
      </c>
      <c r="O629" s="121">
        <v>514</v>
      </c>
      <c r="P629" s="100">
        <v>37</v>
      </c>
      <c r="Q629" s="100">
        <v>18</v>
      </c>
      <c r="R629" s="120">
        <v>123</v>
      </c>
      <c r="S629" s="121">
        <v>97</v>
      </c>
      <c r="T629" s="100">
        <v>318</v>
      </c>
      <c r="U629" s="100">
        <v>86</v>
      </c>
      <c r="V629" s="100">
        <v>26</v>
      </c>
      <c r="W629" s="120">
        <v>165</v>
      </c>
      <c r="X629" s="121">
        <v>147</v>
      </c>
      <c r="Y629" s="100">
        <v>105</v>
      </c>
      <c r="Z629" s="100">
        <v>215</v>
      </c>
      <c r="AA629" s="100">
        <v>172</v>
      </c>
      <c r="AB629" s="100">
        <v>2</v>
      </c>
      <c r="AC629" s="120">
        <v>51</v>
      </c>
      <c r="AD629" s="121">
        <v>430</v>
      </c>
      <c r="AE629" s="100">
        <v>113</v>
      </c>
      <c r="AF629" s="100">
        <v>63</v>
      </c>
      <c r="AG629" s="100">
        <v>35</v>
      </c>
      <c r="AH629" s="100">
        <v>51</v>
      </c>
      <c r="AI629" s="96" t="s">
        <v>0</v>
      </c>
      <c r="AJ629" s="75"/>
      <c r="AK629" s="75"/>
      <c r="AL629" s="75"/>
      <c r="AM629" s="75"/>
      <c r="AN629" s="75"/>
    </row>
    <row r="630" spans="1:40" x14ac:dyDescent="0.2">
      <c r="A630" s="81" t="str">
        <f t="shared" si="155"/>
        <v>111AE943373</v>
      </c>
      <c r="B630" s="81" t="str">
        <f t="shared" si="156"/>
        <v>SW</v>
      </c>
      <c r="C630" s="81" t="str">
        <f t="shared" si="157"/>
        <v>Vocare</v>
      </c>
      <c r="D630" s="70">
        <v>43373</v>
      </c>
      <c r="E630" s="95" t="s">
        <v>187</v>
      </c>
      <c r="F630" s="95" t="str">
        <f t="shared" ca="1" si="158"/>
        <v>Somerset</v>
      </c>
      <c r="G630" s="100">
        <v>143</v>
      </c>
      <c r="H630" s="120">
        <v>143</v>
      </c>
      <c r="I630" s="135">
        <v>120</v>
      </c>
      <c r="J630" s="100">
        <v>12</v>
      </c>
      <c r="K630" s="100">
        <v>7</v>
      </c>
      <c r="L630" s="100">
        <v>0</v>
      </c>
      <c r="M630" s="100">
        <v>3</v>
      </c>
      <c r="N630" s="120">
        <v>1</v>
      </c>
      <c r="O630" s="121">
        <v>129</v>
      </c>
      <c r="P630" s="100">
        <v>8</v>
      </c>
      <c r="Q630" s="100">
        <v>2</v>
      </c>
      <c r="R630" s="120">
        <v>4</v>
      </c>
      <c r="S630" s="121">
        <v>56</v>
      </c>
      <c r="T630" s="100">
        <v>59</v>
      </c>
      <c r="U630" s="100">
        <v>19</v>
      </c>
      <c r="V630" s="100">
        <v>6</v>
      </c>
      <c r="W630" s="120">
        <v>3</v>
      </c>
      <c r="X630" s="121">
        <v>17</v>
      </c>
      <c r="Y630" s="100">
        <v>65</v>
      </c>
      <c r="Z630" s="100">
        <v>43</v>
      </c>
      <c r="AA630" s="100">
        <v>10</v>
      </c>
      <c r="AB630" s="100">
        <v>8</v>
      </c>
      <c r="AC630" s="120">
        <v>0</v>
      </c>
      <c r="AD630" s="121">
        <v>113</v>
      </c>
      <c r="AE630" s="100">
        <v>20</v>
      </c>
      <c r="AF630" s="100">
        <v>5</v>
      </c>
      <c r="AG630" s="100">
        <v>2</v>
      </c>
      <c r="AH630" s="100">
        <v>3</v>
      </c>
      <c r="AI630" s="96" t="s">
        <v>0</v>
      </c>
      <c r="AJ630" s="75"/>
      <c r="AK630" s="75"/>
      <c r="AL630" s="75"/>
      <c r="AM630" s="75"/>
      <c r="AN630" s="75"/>
    </row>
    <row r="631" spans="1:40" x14ac:dyDescent="0.2">
      <c r="A631" s="81" t="str">
        <f t="shared" si="155"/>
        <v>111AF143373</v>
      </c>
      <c r="B631" s="81" t="str">
        <f t="shared" si="156"/>
        <v>SW</v>
      </c>
      <c r="C631" s="81" t="str">
        <f t="shared" si="157"/>
        <v>Kernow Health</v>
      </c>
      <c r="D631" s="70">
        <v>43373</v>
      </c>
      <c r="E631" s="95" t="s">
        <v>192</v>
      </c>
      <c r="F631" s="95" t="str">
        <f t="shared" ca="1" si="158"/>
        <v>Cornwall</v>
      </c>
      <c r="G631" s="100">
        <v>19</v>
      </c>
      <c r="H631" s="120">
        <v>19</v>
      </c>
      <c r="I631" s="135">
        <v>13</v>
      </c>
      <c r="J631" s="100">
        <v>4</v>
      </c>
      <c r="K631" s="100">
        <v>0</v>
      </c>
      <c r="L631" s="100">
        <v>0</v>
      </c>
      <c r="M631" s="100">
        <v>2</v>
      </c>
      <c r="N631" s="120">
        <v>0</v>
      </c>
      <c r="O631" s="121">
        <v>13</v>
      </c>
      <c r="P631" s="100">
        <v>2</v>
      </c>
      <c r="Q631" s="100">
        <v>0</v>
      </c>
      <c r="R631" s="120">
        <v>4</v>
      </c>
      <c r="S631" s="121">
        <v>6</v>
      </c>
      <c r="T631" s="100">
        <v>6</v>
      </c>
      <c r="U631" s="100">
        <v>6</v>
      </c>
      <c r="V631" s="100">
        <v>1</v>
      </c>
      <c r="W631" s="120">
        <v>0</v>
      </c>
      <c r="X631" s="121">
        <v>5</v>
      </c>
      <c r="Y631" s="100">
        <v>5</v>
      </c>
      <c r="Z631" s="100">
        <v>6</v>
      </c>
      <c r="AA631" s="100">
        <v>1</v>
      </c>
      <c r="AB631" s="100">
        <v>2</v>
      </c>
      <c r="AC631" s="120">
        <v>0</v>
      </c>
      <c r="AD631" s="121">
        <v>12</v>
      </c>
      <c r="AE631" s="100">
        <v>2</v>
      </c>
      <c r="AF631" s="100">
        <v>0</v>
      </c>
      <c r="AG631" s="100">
        <v>0</v>
      </c>
      <c r="AH631" s="100">
        <v>5</v>
      </c>
      <c r="AI631" s="96" t="s">
        <v>0</v>
      </c>
      <c r="AJ631" s="75"/>
      <c r="AK631" s="75"/>
      <c r="AL631" s="75"/>
      <c r="AM631" s="75"/>
      <c r="AN631" s="75"/>
    </row>
    <row r="632" spans="1:40" x14ac:dyDescent="0.2">
      <c r="A632" s="81" t="str">
        <f t="shared" si="155"/>
        <v>111AF243373</v>
      </c>
      <c r="B632" s="81" t="str">
        <f t="shared" si="156"/>
        <v>SW</v>
      </c>
      <c r="C632" s="81" t="str">
        <f t="shared" si="157"/>
        <v>Devon Doctors</v>
      </c>
      <c r="D632" s="70">
        <v>43373</v>
      </c>
      <c r="E632" s="95" t="s">
        <v>194</v>
      </c>
      <c r="F632" s="95" t="str">
        <f t="shared" ca="1" si="158"/>
        <v>Devon</v>
      </c>
      <c r="G632" s="100">
        <v>104</v>
      </c>
      <c r="H632" s="120">
        <v>104</v>
      </c>
      <c r="I632" s="135">
        <v>90</v>
      </c>
      <c r="J632" s="100">
        <v>12</v>
      </c>
      <c r="K632" s="100">
        <v>1</v>
      </c>
      <c r="L632" s="100">
        <v>0</v>
      </c>
      <c r="M632" s="100">
        <v>1</v>
      </c>
      <c r="N632" s="120">
        <v>0</v>
      </c>
      <c r="O632" s="121">
        <v>95</v>
      </c>
      <c r="P632" s="100">
        <v>5</v>
      </c>
      <c r="Q632" s="100">
        <v>1</v>
      </c>
      <c r="R632" s="120">
        <v>3</v>
      </c>
      <c r="S632" s="121">
        <v>38</v>
      </c>
      <c r="T632" s="100">
        <v>46</v>
      </c>
      <c r="U632" s="100">
        <v>14</v>
      </c>
      <c r="V632" s="100">
        <v>6</v>
      </c>
      <c r="W632" s="120">
        <v>0</v>
      </c>
      <c r="X632" s="121">
        <v>10</v>
      </c>
      <c r="Y632" s="100">
        <v>45</v>
      </c>
      <c r="Z632" s="100">
        <v>34</v>
      </c>
      <c r="AA632" s="100">
        <v>3</v>
      </c>
      <c r="AB632" s="100">
        <v>12</v>
      </c>
      <c r="AC632" s="120">
        <v>0</v>
      </c>
      <c r="AD632" s="121">
        <v>85</v>
      </c>
      <c r="AE632" s="100">
        <v>13</v>
      </c>
      <c r="AF632" s="100">
        <v>2</v>
      </c>
      <c r="AG632" s="100">
        <v>1</v>
      </c>
      <c r="AH632" s="100">
        <v>3</v>
      </c>
      <c r="AI632" s="96" t="s">
        <v>0</v>
      </c>
      <c r="AJ632" s="75"/>
      <c r="AK632" s="75"/>
      <c r="AL632" s="75"/>
      <c r="AM632" s="75"/>
      <c r="AN632" s="75"/>
    </row>
    <row r="633" spans="1:40" x14ac:dyDescent="0.2">
      <c r="A633" s="81" t="str">
        <f t="shared" si="155"/>
        <v>111AF443373</v>
      </c>
      <c r="B633" s="81" t="str">
        <f t="shared" si="156"/>
        <v>M</v>
      </c>
      <c r="C633" s="81" t="str">
        <f t="shared" si="157"/>
        <v>Vocare</v>
      </c>
      <c r="D633" s="70">
        <v>43373</v>
      </c>
      <c r="E633" s="95" t="s">
        <v>200</v>
      </c>
      <c r="F633" s="95" t="str">
        <f t="shared" ca="1" si="158"/>
        <v>Staffordshire</v>
      </c>
      <c r="G633" s="100">
        <v>219</v>
      </c>
      <c r="H633" s="120">
        <v>219</v>
      </c>
      <c r="I633" s="135">
        <v>174</v>
      </c>
      <c r="J633" s="100">
        <v>36</v>
      </c>
      <c r="K633" s="100">
        <v>3</v>
      </c>
      <c r="L633" s="100">
        <v>0</v>
      </c>
      <c r="M633" s="100">
        <v>6</v>
      </c>
      <c r="N633" s="120">
        <v>0</v>
      </c>
      <c r="O633" s="121">
        <v>199</v>
      </c>
      <c r="P633" s="100">
        <v>5</v>
      </c>
      <c r="Q633" s="100">
        <v>7</v>
      </c>
      <c r="R633" s="120">
        <v>8</v>
      </c>
      <c r="S633" s="121">
        <v>89</v>
      </c>
      <c r="T633" s="100">
        <v>92</v>
      </c>
      <c r="U633" s="100">
        <v>27</v>
      </c>
      <c r="V633" s="100">
        <v>7</v>
      </c>
      <c r="W633" s="120">
        <v>4</v>
      </c>
      <c r="X633" s="121">
        <v>28</v>
      </c>
      <c r="Y633" s="100">
        <v>79</v>
      </c>
      <c r="Z633" s="100">
        <v>84</v>
      </c>
      <c r="AA633" s="100">
        <v>16</v>
      </c>
      <c r="AB633" s="100">
        <v>12</v>
      </c>
      <c r="AC633" s="120">
        <v>0</v>
      </c>
      <c r="AD633" s="121">
        <v>155</v>
      </c>
      <c r="AE633" s="100">
        <v>43</v>
      </c>
      <c r="AF633" s="100">
        <v>5</v>
      </c>
      <c r="AG633" s="100">
        <v>4</v>
      </c>
      <c r="AH633" s="100">
        <v>12</v>
      </c>
      <c r="AI633" s="96" t="s">
        <v>0</v>
      </c>
      <c r="AJ633" s="75"/>
      <c r="AK633" s="75"/>
      <c r="AL633" s="75"/>
      <c r="AM633" s="75"/>
      <c r="AN633" s="75"/>
    </row>
    <row r="634" spans="1:40" x14ac:dyDescent="0.2">
      <c r="A634" s="81" t="str">
        <f t="shared" si="155"/>
        <v>111AF843373</v>
      </c>
      <c r="B634" s="81" t="str">
        <f t="shared" si="156"/>
        <v>NW</v>
      </c>
      <c r="C634" s="81" t="str">
        <f t="shared" si="157"/>
        <v>NWAS</v>
      </c>
      <c r="D634" s="70">
        <v>43373</v>
      </c>
      <c r="E634" s="95" t="s">
        <v>218</v>
      </c>
      <c r="F634" s="95" t="str">
        <f t="shared" ca="1" si="158"/>
        <v>North West including Blackpool</v>
      </c>
      <c r="G634" s="100">
        <v>7800</v>
      </c>
      <c r="H634" s="120">
        <v>1232</v>
      </c>
      <c r="I634" s="135">
        <v>916</v>
      </c>
      <c r="J634" s="100">
        <v>196</v>
      </c>
      <c r="K634" s="100">
        <v>40</v>
      </c>
      <c r="L634" s="100">
        <v>30</v>
      </c>
      <c r="M634" s="100">
        <v>36</v>
      </c>
      <c r="N634" s="120">
        <v>14</v>
      </c>
      <c r="O634" s="121">
        <v>1061</v>
      </c>
      <c r="P634" s="100">
        <v>67</v>
      </c>
      <c r="Q634" s="100">
        <v>76</v>
      </c>
      <c r="R634" s="120">
        <v>28</v>
      </c>
      <c r="S634" s="121">
        <v>384</v>
      </c>
      <c r="T634" s="100">
        <v>657</v>
      </c>
      <c r="U634" s="100">
        <v>121</v>
      </c>
      <c r="V634" s="100">
        <v>35</v>
      </c>
      <c r="W634" s="120">
        <v>35</v>
      </c>
      <c r="X634" s="121">
        <v>181</v>
      </c>
      <c r="Y634" s="100">
        <v>354</v>
      </c>
      <c r="Z634" s="100">
        <v>451</v>
      </c>
      <c r="AA634" s="100">
        <v>183</v>
      </c>
      <c r="AB634" s="100">
        <v>39</v>
      </c>
      <c r="AC634" s="120">
        <v>24</v>
      </c>
      <c r="AD634" s="121">
        <v>863</v>
      </c>
      <c r="AE634" s="100">
        <v>243</v>
      </c>
      <c r="AF634" s="100">
        <v>47</v>
      </c>
      <c r="AG634" s="100">
        <v>47</v>
      </c>
      <c r="AH634" s="100">
        <v>32</v>
      </c>
      <c r="AI634" s="96" t="s">
        <v>0</v>
      </c>
      <c r="AJ634" s="75"/>
      <c r="AK634" s="75"/>
      <c r="AL634" s="75"/>
      <c r="AM634" s="75"/>
      <c r="AN634" s="75"/>
    </row>
    <row r="635" spans="1:40" x14ac:dyDescent="0.2">
      <c r="A635" s="81" t="str">
        <f t="shared" si="155"/>
        <v>111AG443373</v>
      </c>
      <c r="B635" s="81" t="str">
        <f t="shared" si="156"/>
        <v>SE</v>
      </c>
      <c r="C635" s="81" t="str">
        <f t="shared" si="157"/>
        <v>IC24</v>
      </c>
      <c r="D635" s="70">
        <v>43373</v>
      </c>
      <c r="E635" s="95" t="s">
        <v>294</v>
      </c>
      <c r="F635" s="95" t="str">
        <f t="shared" ca="1" si="158"/>
        <v>East Kent</v>
      </c>
      <c r="G635" s="100">
        <v>1312</v>
      </c>
      <c r="H635" s="120">
        <v>453</v>
      </c>
      <c r="I635" s="135">
        <v>332</v>
      </c>
      <c r="J635" s="100">
        <v>75</v>
      </c>
      <c r="K635" s="100">
        <v>12</v>
      </c>
      <c r="L635" s="100">
        <v>10</v>
      </c>
      <c r="M635" s="100">
        <v>13</v>
      </c>
      <c r="N635" s="120">
        <v>11</v>
      </c>
      <c r="O635" s="121">
        <v>380</v>
      </c>
      <c r="P635" s="100">
        <v>34</v>
      </c>
      <c r="Q635" s="100">
        <v>6</v>
      </c>
      <c r="R635" s="120">
        <v>33</v>
      </c>
      <c r="S635" s="121">
        <v>217</v>
      </c>
      <c r="T635" s="100">
        <v>83</v>
      </c>
      <c r="U635" s="100">
        <v>85</v>
      </c>
      <c r="V635" s="100">
        <v>21</v>
      </c>
      <c r="W635" s="120">
        <v>47</v>
      </c>
      <c r="X635" s="121">
        <v>60</v>
      </c>
      <c r="Y635" s="100">
        <v>117</v>
      </c>
      <c r="Z635" s="100">
        <v>167</v>
      </c>
      <c r="AA635" s="100">
        <v>37</v>
      </c>
      <c r="AB635" s="100">
        <v>50</v>
      </c>
      <c r="AC635" s="120">
        <v>22</v>
      </c>
      <c r="AD635" s="121">
        <v>307</v>
      </c>
      <c r="AE635" s="100">
        <v>102</v>
      </c>
      <c r="AF635" s="100">
        <v>12</v>
      </c>
      <c r="AG635" s="100">
        <v>12</v>
      </c>
      <c r="AH635" s="100">
        <v>20</v>
      </c>
      <c r="AI635" s="96" t="s">
        <v>0</v>
      </c>
      <c r="AJ635" s="75"/>
      <c r="AK635" s="75"/>
      <c r="AL635" s="75"/>
      <c r="AM635" s="75"/>
      <c r="AN635" s="75"/>
    </row>
    <row r="636" spans="1:40" x14ac:dyDescent="0.2">
      <c r="A636" s="81" t="str">
        <f t="shared" si="155"/>
        <v>111AG543373</v>
      </c>
      <c r="B636" s="81" t="str">
        <f t="shared" si="156"/>
        <v>L</v>
      </c>
      <c r="C636" s="81" t="str">
        <f t="shared" si="157"/>
        <v>Vocare</v>
      </c>
      <c r="D636" s="70">
        <v>43373</v>
      </c>
      <c r="E636" s="95" t="s">
        <v>296</v>
      </c>
      <c r="F636" s="95" t="str">
        <f t="shared" ca="1" si="158"/>
        <v>South West London</v>
      </c>
      <c r="G636" s="100">
        <v>0</v>
      </c>
      <c r="H636" s="120">
        <v>0</v>
      </c>
      <c r="I636" s="135">
        <v>0</v>
      </c>
      <c r="J636" s="100">
        <v>0</v>
      </c>
      <c r="K636" s="100">
        <v>0</v>
      </c>
      <c r="L636" s="100">
        <v>0</v>
      </c>
      <c r="M636" s="100">
        <v>0</v>
      </c>
      <c r="N636" s="120">
        <v>0</v>
      </c>
      <c r="O636" s="121">
        <v>0</v>
      </c>
      <c r="P636" s="100">
        <v>0</v>
      </c>
      <c r="Q636" s="100">
        <v>0</v>
      </c>
      <c r="R636" s="120">
        <v>0</v>
      </c>
      <c r="S636" s="121">
        <v>0</v>
      </c>
      <c r="T636" s="100">
        <v>0</v>
      </c>
      <c r="U636" s="100">
        <v>0</v>
      </c>
      <c r="V636" s="100">
        <v>0</v>
      </c>
      <c r="W636" s="120">
        <v>0</v>
      </c>
      <c r="X636" s="121">
        <v>0</v>
      </c>
      <c r="Y636" s="100">
        <v>0</v>
      </c>
      <c r="Z636" s="100">
        <v>0</v>
      </c>
      <c r="AA636" s="100">
        <v>0</v>
      </c>
      <c r="AB636" s="100">
        <v>0</v>
      </c>
      <c r="AC636" s="120">
        <v>0</v>
      </c>
      <c r="AD636" s="121">
        <v>0</v>
      </c>
      <c r="AE636" s="100">
        <v>0</v>
      </c>
      <c r="AF636" s="100">
        <v>0</v>
      </c>
      <c r="AG636" s="100">
        <v>0</v>
      </c>
      <c r="AH636" s="100">
        <v>0</v>
      </c>
      <c r="AI636" s="96" t="s">
        <v>0</v>
      </c>
      <c r="AJ636" s="75"/>
      <c r="AK636" s="75"/>
      <c r="AL636" s="75"/>
      <c r="AM636" s="75"/>
      <c r="AN636" s="75"/>
    </row>
    <row r="637" spans="1:40" x14ac:dyDescent="0.2">
      <c r="A637" s="81" t="str">
        <f t="shared" si="155"/>
        <v>111AG643373</v>
      </c>
      <c r="B637" s="81" t="str">
        <f t="shared" si="156"/>
        <v>SE</v>
      </c>
      <c r="C637" s="81" t="str">
        <f t="shared" si="157"/>
        <v>SECAmb</v>
      </c>
      <c r="D637" s="70">
        <v>43373</v>
      </c>
      <c r="E637" s="95" t="s">
        <v>298</v>
      </c>
      <c r="F637" s="95" t="str">
        <f t="shared" ca="1" si="158"/>
        <v>South East Coast excluding East Kent</v>
      </c>
      <c r="G637" s="100">
        <v>2417</v>
      </c>
      <c r="H637" s="120">
        <v>2417</v>
      </c>
      <c r="I637" s="135">
        <v>1543</v>
      </c>
      <c r="J637" s="100">
        <v>448</v>
      </c>
      <c r="K637" s="100">
        <v>112</v>
      </c>
      <c r="L637" s="100">
        <v>297</v>
      </c>
      <c r="M637" s="100">
        <v>0</v>
      </c>
      <c r="N637" s="120">
        <v>17</v>
      </c>
      <c r="O637" s="121">
        <v>1813</v>
      </c>
      <c r="P637" s="100">
        <v>112</v>
      </c>
      <c r="Q637" s="100">
        <v>93</v>
      </c>
      <c r="R637" s="120">
        <v>399</v>
      </c>
      <c r="S637" s="121">
        <v>369</v>
      </c>
      <c r="T637" s="100">
        <v>1114</v>
      </c>
      <c r="U637" s="100">
        <v>436</v>
      </c>
      <c r="V637" s="100">
        <v>99</v>
      </c>
      <c r="W637" s="120">
        <v>399</v>
      </c>
      <c r="X637" s="121">
        <v>173</v>
      </c>
      <c r="Y637" s="100">
        <v>574</v>
      </c>
      <c r="Z637" s="100">
        <v>512</v>
      </c>
      <c r="AA637" s="100">
        <v>528</v>
      </c>
      <c r="AB637" s="100">
        <v>630</v>
      </c>
      <c r="AC637" s="120">
        <v>0</v>
      </c>
      <c r="AD637" s="121">
        <v>0</v>
      </c>
      <c r="AE637" s="100">
        <v>0</v>
      </c>
      <c r="AF637" s="100">
        <v>0</v>
      </c>
      <c r="AG637" s="100">
        <v>0</v>
      </c>
      <c r="AH637" s="100">
        <v>2417</v>
      </c>
      <c r="AI637" s="96" t="s">
        <v>0</v>
      </c>
      <c r="AJ637" s="75"/>
      <c r="AK637" s="75"/>
      <c r="AL637" s="75"/>
      <c r="AM637" s="75"/>
      <c r="AN637" s="75"/>
    </row>
    <row r="638" spans="1:40" x14ac:dyDescent="0.2">
      <c r="A638" s="81" t="str">
        <f t="shared" si="155"/>
        <v>111AG743373</v>
      </c>
      <c r="B638" s="81" t="str">
        <f t="shared" si="156"/>
        <v>E</v>
      </c>
      <c r="C638" s="81" t="str">
        <f t="shared" si="157"/>
        <v>HUC</v>
      </c>
      <c r="D638" s="70">
        <v>43373</v>
      </c>
      <c r="E638" s="95" t="s">
        <v>304</v>
      </c>
      <c r="F638" s="95" t="str">
        <f t="shared" ca="1" si="158"/>
        <v>Luton and Bedfordshire</v>
      </c>
      <c r="G638" s="100">
        <v>731</v>
      </c>
      <c r="H638" s="120">
        <v>189</v>
      </c>
      <c r="I638" s="135">
        <v>144</v>
      </c>
      <c r="J638" s="100">
        <v>28</v>
      </c>
      <c r="K638" s="100">
        <v>7</v>
      </c>
      <c r="L638" s="100">
        <v>4</v>
      </c>
      <c r="M638" s="100">
        <v>0</v>
      </c>
      <c r="N638" s="120">
        <v>6</v>
      </c>
      <c r="O638" s="121">
        <v>162</v>
      </c>
      <c r="P638" s="100">
        <v>19</v>
      </c>
      <c r="Q638" s="100">
        <v>2</v>
      </c>
      <c r="R638" s="120">
        <v>6</v>
      </c>
      <c r="S638" s="121">
        <v>47</v>
      </c>
      <c r="T638" s="100">
        <v>104</v>
      </c>
      <c r="U638" s="100">
        <v>26</v>
      </c>
      <c r="V638" s="100">
        <v>5</v>
      </c>
      <c r="W638" s="120">
        <v>7</v>
      </c>
      <c r="X638" s="121">
        <v>14</v>
      </c>
      <c r="Y638" s="100">
        <v>26</v>
      </c>
      <c r="Z638" s="100">
        <v>51</v>
      </c>
      <c r="AA638" s="100">
        <v>16</v>
      </c>
      <c r="AB638" s="100">
        <v>0</v>
      </c>
      <c r="AC638" s="120">
        <v>82</v>
      </c>
      <c r="AD638" s="121">
        <v>0</v>
      </c>
      <c r="AE638" s="100">
        <v>0</v>
      </c>
      <c r="AF638" s="100">
        <v>0</v>
      </c>
      <c r="AG638" s="100">
        <v>0</v>
      </c>
      <c r="AH638" s="100">
        <v>0</v>
      </c>
      <c r="AI638" s="96" t="s">
        <v>0</v>
      </c>
      <c r="AJ638" s="75"/>
      <c r="AK638" s="75"/>
      <c r="AL638" s="75"/>
      <c r="AM638" s="75"/>
      <c r="AN638" s="75"/>
    </row>
    <row r="639" spans="1:40" x14ac:dyDescent="0.2">
      <c r="A639" s="81" t="str">
        <f t="shared" si="155"/>
        <v>111AG843373</v>
      </c>
      <c r="B639" s="81" t="str">
        <f t="shared" si="156"/>
        <v>E</v>
      </c>
      <c r="C639" s="81" t="str">
        <f t="shared" si="157"/>
        <v>IC24</v>
      </c>
      <c r="D639" s="70">
        <v>43373</v>
      </c>
      <c r="E639" s="95" t="s">
        <v>306</v>
      </c>
      <c r="F639" s="95" t="str">
        <f t="shared" ca="1" si="158"/>
        <v>Norfolk including Great Yarmouth and Waveney</v>
      </c>
      <c r="G639" s="100">
        <v>2031</v>
      </c>
      <c r="H639" s="120">
        <v>449</v>
      </c>
      <c r="I639" s="135">
        <v>322</v>
      </c>
      <c r="J639" s="100">
        <v>70</v>
      </c>
      <c r="K639" s="100">
        <v>10</v>
      </c>
      <c r="L639" s="100">
        <v>17</v>
      </c>
      <c r="M639" s="100">
        <v>14</v>
      </c>
      <c r="N639" s="120">
        <v>16</v>
      </c>
      <c r="O639" s="121">
        <v>366</v>
      </c>
      <c r="P639" s="100">
        <v>25</v>
      </c>
      <c r="Q639" s="100">
        <v>14</v>
      </c>
      <c r="R639" s="120">
        <v>44</v>
      </c>
      <c r="S639" s="121">
        <v>252</v>
      </c>
      <c r="T639" s="100">
        <v>97</v>
      </c>
      <c r="U639" s="100">
        <v>53</v>
      </c>
      <c r="V639" s="100">
        <v>27</v>
      </c>
      <c r="W639" s="120">
        <v>20</v>
      </c>
      <c r="X639" s="121">
        <v>72</v>
      </c>
      <c r="Y639" s="100">
        <v>98</v>
      </c>
      <c r="Z639" s="100">
        <v>187</v>
      </c>
      <c r="AA639" s="100">
        <v>31</v>
      </c>
      <c r="AB639" s="100">
        <v>45</v>
      </c>
      <c r="AC639" s="120">
        <v>16</v>
      </c>
      <c r="AD639" s="121">
        <v>305</v>
      </c>
      <c r="AE639" s="100">
        <v>90</v>
      </c>
      <c r="AF639" s="100">
        <v>23</v>
      </c>
      <c r="AG639" s="100">
        <v>15</v>
      </c>
      <c r="AH639" s="100">
        <v>16</v>
      </c>
      <c r="AI639" s="96" t="s">
        <v>0</v>
      </c>
      <c r="AJ639" s="75"/>
      <c r="AK639" s="75"/>
      <c r="AL639" s="75"/>
      <c r="AM639" s="75"/>
      <c r="AN639" s="75"/>
    </row>
    <row r="640" spans="1:40" x14ac:dyDescent="0.2">
      <c r="A640" s="81" t="str">
        <f t="shared" si="155"/>
        <v>111AG943373</v>
      </c>
      <c r="B640" s="81" t="str">
        <f t="shared" si="156"/>
        <v>SE</v>
      </c>
      <c r="C640" s="81" t="str">
        <f t="shared" si="157"/>
        <v>SCAS</v>
      </c>
      <c r="D640" s="70">
        <v>43373</v>
      </c>
      <c r="E640" s="95" t="s">
        <v>458</v>
      </c>
      <c r="F640" s="95" t="str">
        <f t="shared" ca="1" si="158"/>
        <v>Thames Valley</v>
      </c>
      <c r="G640" s="100">
        <v>1200</v>
      </c>
      <c r="H640" s="120">
        <v>219</v>
      </c>
      <c r="I640" s="135">
        <v>159</v>
      </c>
      <c r="J640" s="100">
        <v>36</v>
      </c>
      <c r="K640" s="100">
        <v>5</v>
      </c>
      <c r="L640" s="100">
        <v>10</v>
      </c>
      <c r="M640" s="100">
        <v>6</v>
      </c>
      <c r="N640" s="120">
        <v>3</v>
      </c>
      <c r="O640" s="121">
        <v>187</v>
      </c>
      <c r="P640" s="100">
        <v>16</v>
      </c>
      <c r="Q640" s="100">
        <v>8</v>
      </c>
      <c r="R640" s="120">
        <v>8</v>
      </c>
      <c r="S640" s="121">
        <v>53</v>
      </c>
      <c r="T640" s="100">
        <v>120</v>
      </c>
      <c r="U640" s="100">
        <v>28</v>
      </c>
      <c r="V640" s="100">
        <v>7</v>
      </c>
      <c r="W640" s="120">
        <v>11</v>
      </c>
      <c r="X640" s="121">
        <v>35</v>
      </c>
      <c r="Y640" s="100">
        <v>72</v>
      </c>
      <c r="Z640" s="100">
        <v>87</v>
      </c>
      <c r="AA640" s="100">
        <v>7</v>
      </c>
      <c r="AB640" s="100">
        <v>8</v>
      </c>
      <c r="AC640" s="120">
        <v>12</v>
      </c>
      <c r="AD640" s="121">
        <v>143</v>
      </c>
      <c r="AE640" s="100">
        <v>55</v>
      </c>
      <c r="AF640" s="100">
        <v>12</v>
      </c>
      <c r="AG640" s="100">
        <v>5</v>
      </c>
      <c r="AH640" s="100">
        <v>4</v>
      </c>
      <c r="AI640" s="96" t="s">
        <v>0</v>
      </c>
      <c r="AJ640" s="75"/>
      <c r="AK640" s="75"/>
      <c r="AL640" s="75"/>
      <c r="AM640" s="75"/>
      <c r="AN640" s="75"/>
    </row>
    <row r="641" spans="1:40" x14ac:dyDescent="0.2">
      <c r="A641" s="81" t="str">
        <f t="shared" si="155"/>
        <v>111AH143373</v>
      </c>
      <c r="B641" s="81" t="str">
        <f t="shared" si="156"/>
        <v>SW</v>
      </c>
      <c r="C641" s="81" t="str">
        <f t="shared" si="157"/>
        <v>Medvivo</v>
      </c>
      <c r="D641" s="70">
        <v>43373</v>
      </c>
      <c r="E641" s="95" t="s">
        <v>493</v>
      </c>
      <c r="F641" s="95" t="str">
        <f t="shared" ca="1" si="158"/>
        <v>BaNES, Wiltshire &amp; Swindon</v>
      </c>
      <c r="G641" s="100">
        <v>51</v>
      </c>
      <c r="H641" s="120">
        <v>51</v>
      </c>
      <c r="I641" s="135">
        <v>37</v>
      </c>
      <c r="J641" s="100">
        <v>8</v>
      </c>
      <c r="K641" s="100">
        <v>3</v>
      </c>
      <c r="L641" s="100">
        <v>0</v>
      </c>
      <c r="M641" s="100">
        <v>3</v>
      </c>
      <c r="N641" s="120">
        <v>0</v>
      </c>
      <c r="O641" s="121">
        <v>46</v>
      </c>
      <c r="P641" s="100">
        <v>3</v>
      </c>
      <c r="Q641" s="100">
        <v>0</v>
      </c>
      <c r="R641" s="120">
        <v>2</v>
      </c>
      <c r="S641" s="121">
        <v>18</v>
      </c>
      <c r="T641" s="100">
        <v>19</v>
      </c>
      <c r="U641" s="100">
        <v>8</v>
      </c>
      <c r="V641" s="100">
        <v>5</v>
      </c>
      <c r="W641" s="120">
        <v>1</v>
      </c>
      <c r="X641" s="121">
        <v>9</v>
      </c>
      <c r="Y641" s="100">
        <v>19</v>
      </c>
      <c r="Z641" s="100">
        <v>20</v>
      </c>
      <c r="AA641" s="100">
        <v>1</v>
      </c>
      <c r="AB641" s="100">
        <v>2</v>
      </c>
      <c r="AC641" s="120">
        <v>0</v>
      </c>
      <c r="AD641" s="121">
        <v>36</v>
      </c>
      <c r="AE641" s="100">
        <v>9</v>
      </c>
      <c r="AF641" s="100">
        <v>2</v>
      </c>
      <c r="AG641" s="100">
        <v>1</v>
      </c>
      <c r="AH641" s="100">
        <v>3</v>
      </c>
      <c r="AI641" s="96" t="s">
        <v>0</v>
      </c>
      <c r="AJ641" s="75"/>
      <c r="AK641" s="75"/>
      <c r="AL641" s="75"/>
      <c r="AM641" s="75"/>
      <c r="AN641" s="75"/>
    </row>
    <row r="642" spans="1:40" x14ac:dyDescent="0.2">
      <c r="A642" s="81" t="str">
        <f t="shared" si="155"/>
        <v>111AH243373</v>
      </c>
      <c r="B642" s="81" t="str">
        <f t="shared" si="156"/>
        <v>SW</v>
      </c>
      <c r="C642" s="81" t="str">
        <f t="shared" si="157"/>
        <v>PPG</v>
      </c>
      <c r="D642" s="70">
        <v>43373</v>
      </c>
      <c r="E642" s="95" t="s">
        <v>496</v>
      </c>
      <c r="F642" s="95" t="str">
        <f t="shared" ca="1" si="158"/>
        <v>Gloucestershire</v>
      </c>
      <c r="G642" s="100">
        <v>462</v>
      </c>
      <c r="H642" s="120">
        <v>462</v>
      </c>
      <c r="I642" s="135">
        <v>301</v>
      </c>
      <c r="J642" s="100">
        <v>94</v>
      </c>
      <c r="K642" s="100">
        <v>12</v>
      </c>
      <c r="L642" s="100">
        <v>16</v>
      </c>
      <c r="M642" s="100">
        <v>34</v>
      </c>
      <c r="N642" s="120">
        <v>5</v>
      </c>
      <c r="O642" s="121">
        <v>341</v>
      </c>
      <c r="P642" s="100">
        <v>33</v>
      </c>
      <c r="Q642" s="100">
        <v>13</v>
      </c>
      <c r="R642" s="120">
        <v>75</v>
      </c>
      <c r="S642" s="121">
        <v>56</v>
      </c>
      <c r="T642" s="100">
        <v>221</v>
      </c>
      <c r="U642" s="100">
        <v>92</v>
      </c>
      <c r="V642" s="100">
        <v>18</v>
      </c>
      <c r="W642" s="120">
        <v>75</v>
      </c>
      <c r="X642" s="121">
        <v>75</v>
      </c>
      <c r="Y642" s="100">
        <v>118</v>
      </c>
      <c r="Z642" s="100">
        <v>117</v>
      </c>
      <c r="AA642" s="100">
        <v>119</v>
      </c>
      <c r="AB642" s="100">
        <v>0</v>
      </c>
      <c r="AC642" s="120">
        <v>33</v>
      </c>
      <c r="AD642" s="121">
        <v>308</v>
      </c>
      <c r="AE642" s="100">
        <v>90</v>
      </c>
      <c r="AF642" s="100">
        <v>21</v>
      </c>
      <c r="AG642" s="100">
        <v>17</v>
      </c>
      <c r="AH642" s="100">
        <v>26</v>
      </c>
      <c r="AI642" s="96" t="s">
        <v>0</v>
      </c>
      <c r="AJ642" s="75"/>
      <c r="AK642" s="75"/>
      <c r="AL642" s="75"/>
      <c r="AM642" s="75"/>
      <c r="AN642" s="75"/>
    </row>
    <row r="643" spans="1:40" x14ac:dyDescent="0.2">
      <c r="A643" s="81" t="str">
        <f t="shared" si="155"/>
        <v>111AH343373</v>
      </c>
      <c r="B643" s="81" t="str">
        <f t="shared" si="156"/>
        <v>E</v>
      </c>
      <c r="C643" s="81" t="str">
        <f t="shared" si="157"/>
        <v>IC24</v>
      </c>
      <c r="D643" s="70">
        <v>43373</v>
      </c>
      <c r="E643" s="95" t="s">
        <v>497</v>
      </c>
      <c r="F643" s="95" t="str">
        <f t="shared" ca="1" si="158"/>
        <v>North East &amp; West Essex</v>
      </c>
      <c r="G643" s="100">
        <v>1309</v>
      </c>
      <c r="H643" s="120">
        <v>256</v>
      </c>
      <c r="I643" s="135">
        <v>208</v>
      </c>
      <c r="J643" s="100">
        <v>35</v>
      </c>
      <c r="K643" s="100">
        <v>6</v>
      </c>
      <c r="L643" s="100">
        <v>1</v>
      </c>
      <c r="M643" s="100">
        <v>4</v>
      </c>
      <c r="N643" s="120">
        <v>2</v>
      </c>
      <c r="O643" s="121">
        <v>216</v>
      </c>
      <c r="P643" s="100">
        <v>20</v>
      </c>
      <c r="Q643" s="100">
        <v>3</v>
      </c>
      <c r="R643" s="120">
        <v>17</v>
      </c>
      <c r="S643" s="121">
        <v>153</v>
      </c>
      <c r="T643" s="100">
        <v>63</v>
      </c>
      <c r="U643" s="100">
        <v>19</v>
      </c>
      <c r="V643" s="100">
        <v>11</v>
      </c>
      <c r="W643" s="120">
        <v>10</v>
      </c>
      <c r="X643" s="121">
        <v>36</v>
      </c>
      <c r="Y643" s="100">
        <v>64</v>
      </c>
      <c r="Z643" s="100">
        <v>104</v>
      </c>
      <c r="AA643" s="100">
        <v>13</v>
      </c>
      <c r="AB643" s="100">
        <v>28</v>
      </c>
      <c r="AC643" s="120">
        <v>11</v>
      </c>
      <c r="AD643" s="121">
        <v>201</v>
      </c>
      <c r="AE643" s="100">
        <v>40</v>
      </c>
      <c r="AF643" s="100">
        <v>6</v>
      </c>
      <c r="AG643" s="100">
        <v>3</v>
      </c>
      <c r="AH643" s="100">
        <v>6</v>
      </c>
      <c r="AI643" s="96" t="s">
        <v>0</v>
      </c>
      <c r="AJ643" s="75"/>
      <c r="AK643" s="75"/>
      <c r="AL643" s="75"/>
      <c r="AM643" s="75"/>
      <c r="AN643" s="75"/>
    </row>
    <row r="644" spans="1:40" x14ac:dyDescent="0.2">
      <c r="A644" s="81" t="str">
        <f t="shared" si="155"/>
        <v>111AH443373</v>
      </c>
      <c r="B644" s="81" t="str">
        <f t="shared" si="156"/>
        <v>E</v>
      </c>
      <c r="C644" s="81" t="str">
        <f t="shared" si="157"/>
        <v>IC24</v>
      </c>
      <c r="D644" s="70">
        <v>43373</v>
      </c>
      <c r="E644" s="95" t="s">
        <v>498</v>
      </c>
      <c r="F644" s="95" t="str">
        <f t="shared" ca="1" si="158"/>
        <v>South &amp; Mid Essex</v>
      </c>
      <c r="G644" s="100">
        <v>1744</v>
      </c>
      <c r="H644" s="120">
        <v>270</v>
      </c>
      <c r="I644" s="135">
        <v>221</v>
      </c>
      <c r="J644" s="100">
        <v>26</v>
      </c>
      <c r="K644" s="100">
        <v>9</v>
      </c>
      <c r="L644" s="100">
        <v>4</v>
      </c>
      <c r="M644" s="100">
        <v>5</v>
      </c>
      <c r="N644" s="120">
        <v>5</v>
      </c>
      <c r="O644" s="121">
        <v>231</v>
      </c>
      <c r="P644" s="100">
        <v>14</v>
      </c>
      <c r="Q644" s="100">
        <v>4</v>
      </c>
      <c r="R644" s="120">
        <v>21</v>
      </c>
      <c r="S644" s="121">
        <v>165</v>
      </c>
      <c r="T644" s="100">
        <v>50</v>
      </c>
      <c r="U644" s="100">
        <v>32</v>
      </c>
      <c r="V644" s="100">
        <v>12</v>
      </c>
      <c r="W644" s="120">
        <v>11</v>
      </c>
      <c r="X644" s="121">
        <v>28</v>
      </c>
      <c r="Y644" s="100">
        <v>101</v>
      </c>
      <c r="Z644" s="100">
        <v>92</v>
      </c>
      <c r="AA644" s="100">
        <v>13</v>
      </c>
      <c r="AB644" s="100">
        <v>28</v>
      </c>
      <c r="AC644" s="120">
        <v>8</v>
      </c>
      <c r="AD644" s="121">
        <v>207</v>
      </c>
      <c r="AE644" s="100">
        <v>44</v>
      </c>
      <c r="AF644" s="100">
        <v>10</v>
      </c>
      <c r="AG644" s="100">
        <v>5</v>
      </c>
      <c r="AH644" s="100">
        <v>4</v>
      </c>
      <c r="AI644" s="96" t="s">
        <v>0</v>
      </c>
      <c r="AJ644" s="75"/>
      <c r="AK644" s="75"/>
      <c r="AL644" s="75"/>
      <c r="AM644" s="75"/>
      <c r="AN644" s="75"/>
    </row>
    <row r="645" spans="1:40" x14ac:dyDescent="0.2">
      <c r="A645" s="82" t="str">
        <f t="shared" si="155"/>
        <v>111AA743555</v>
      </c>
      <c r="B645" s="82" t="str">
        <f t="shared" si="156"/>
        <v>L</v>
      </c>
      <c r="C645" s="82" t="str">
        <f t="shared" si="157"/>
        <v>LCW</v>
      </c>
      <c r="D645" s="90">
        <v>43555</v>
      </c>
      <c r="E645" s="97" t="s">
        <v>35</v>
      </c>
      <c r="F645" s="97" t="s">
        <v>36</v>
      </c>
      <c r="G645" s="99">
        <v>720</v>
      </c>
      <c r="H645" s="118">
        <v>70</v>
      </c>
      <c r="I645" s="99">
        <v>49</v>
      </c>
      <c r="J645" s="99">
        <v>10</v>
      </c>
      <c r="K645" s="99">
        <v>3</v>
      </c>
      <c r="L645" s="99">
        <v>1</v>
      </c>
      <c r="M645" s="99">
        <v>1</v>
      </c>
      <c r="N645" s="118">
        <v>6</v>
      </c>
      <c r="O645" s="119">
        <v>66</v>
      </c>
      <c r="P645" s="99">
        <v>3</v>
      </c>
      <c r="Q645" s="99">
        <v>0</v>
      </c>
      <c r="R645" s="118">
        <v>1</v>
      </c>
      <c r="S645" s="119">
        <v>26</v>
      </c>
      <c r="T645" s="99">
        <v>30</v>
      </c>
      <c r="U645" s="99">
        <v>9</v>
      </c>
      <c r="V645" s="99">
        <v>5</v>
      </c>
      <c r="W645" s="118">
        <v>0</v>
      </c>
      <c r="X645" s="119">
        <v>15</v>
      </c>
      <c r="Y645" s="99">
        <v>24</v>
      </c>
      <c r="Z645" s="99">
        <v>24</v>
      </c>
      <c r="AA645" s="99">
        <v>1</v>
      </c>
      <c r="AB645" s="99">
        <v>6</v>
      </c>
      <c r="AC645" s="118">
        <v>0</v>
      </c>
      <c r="AD645" s="119">
        <v>53</v>
      </c>
      <c r="AE645" s="99">
        <v>10</v>
      </c>
      <c r="AF645" s="99">
        <v>6</v>
      </c>
      <c r="AG645" s="99">
        <v>1</v>
      </c>
      <c r="AH645" s="99">
        <v>0</v>
      </c>
      <c r="AI645" s="98" t="s">
        <v>0</v>
      </c>
      <c r="AJ645" s="75"/>
      <c r="AK645" s="75"/>
      <c r="AL645" s="75"/>
      <c r="AM645" s="75"/>
      <c r="AN645" s="75"/>
    </row>
    <row r="646" spans="1:40" x14ac:dyDescent="0.2">
      <c r="A646" s="81" t="str">
        <f t="shared" si="155"/>
        <v>111AD543555</v>
      </c>
      <c r="B646" s="81" t="str">
        <f t="shared" si="156"/>
        <v>L</v>
      </c>
      <c r="C646" s="81" t="str">
        <f t="shared" si="157"/>
        <v>LCW</v>
      </c>
      <c r="D646" s="70">
        <v>43555</v>
      </c>
      <c r="E646" s="95" t="s">
        <v>113</v>
      </c>
      <c r="F646" s="95" t="s">
        <v>114</v>
      </c>
      <c r="G646" s="100">
        <v>920</v>
      </c>
      <c r="H646" s="120">
        <v>72</v>
      </c>
      <c r="I646" s="135">
        <v>43</v>
      </c>
      <c r="J646" s="100">
        <v>16</v>
      </c>
      <c r="K646" s="100">
        <v>9</v>
      </c>
      <c r="L646" s="100">
        <v>1</v>
      </c>
      <c r="M646" s="100">
        <v>3</v>
      </c>
      <c r="N646" s="120">
        <v>0</v>
      </c>
      <c r="O646" s="121">
        <v>69</v>
      </c>
      <c r="P646" s="100">
        <v>2</v>
      </c>
      <c r="Q646" s="100">
        <v>1</v>
      </c>
      <c r="R646" s="120">
        <v>0</v>
      </c>
      <c r="S646" s="121">
        <v>24</v>
      </c>
      <c r="T646" s="100">
        <v>30</v>
      </c>
      <c r="U646" s="100">
        <v>12</v>
      </c>
      <c r="V646" s="100">
        <v>6</v>
      </c>
      <c r="W646" s="120">
        <v>0</v>
      </c>
      <c r="X646" s="121">
        <v>10</v>
      </c>
      <c r="Y646" s="100">
        <v>19</v>
      </c>
      <c r="Z646" s="100">
        <v>40</v>
      </c>
      <c r="AA646" s="100">
        <v>0</v>
      </c>
      <c r="AB646" s="100">
        <v>3</v>
      </c>
      <c r="AC646" s="120">
        <v>0</v>
      </c>
      <c r="AD646" s="121">
        <v>42</v>
      </c>
      <c r="AE646" s="100">
        <v>21</v>
      </c>
      <c r="AF646" s="100">
        <v>7</v>
      </c>
      <c r="AG646" s="100">
        <v>1</v>
      </c>
      <c r="AH646" s="100">
        <v>1</v>
      </c>
      <c r="AI646" s="96" t="s">
        <v>0</v>
      </c>
      <c r="AJ646" s="75"/>
      <c r="AK646" s="75"/>
      <c r="AL646" s="75"/>
      <c r="AM646" s="75"/>
      <c r="AN646" s="75"/>
    </row>
    <row r="647" spans="1:40" x14ac:dyDescent="0.2">
      <c r="A647" s="81" t="str">
        <f t="shared" si="155"/>
        <v>111AE943555</v>
      </c>
      <c r="B647" s="81" t="str">
        <f t="shared" si="156"/>
        <v>SW</v>
      </c>
      <c r="C647" s="81" t="str">
        <f t="shared" si="157"/>
        <v>Vocare</v>
      </c>
      <c r="D647" s="70">
        <v>43555</v>
      </c>
      <c r="E647" s="95" t="s">
        <v>187</v>
      </c>
      <c r="F647" s="95" t="s">
        <v>521</v>
      </c>
      <c r="G647" s="100">
        <v>250</v>
      </c>
      <c r="H647" s="120">
        <v>125</v>
      </c>
      <c r="I647" s="135">
        <v>109</v>
      </c>
      <c r="J647" s="100">
        <v>8</v>
      </c>
      <c r="K647" s="100">
        <v>4</v>
      </c>
      <c r="L647" s="100">
        <v>0</v>
      </c>
      <c r="M647" s="100">
        <v>4</v>
      </c>
      <c r="N647" s="120">
        <v>0</v>
      </c>
      <c r="O647" s="121">
        <v>108</v>
      </c>
      <c r="P647" s="100">
        <v>12</v>
      </c>
      <c r="Q647" s="100">
        <v>2</v>
      </c>
      <c r="R647" s="120">
        <v>3</v>
      </c>
      <c r="S647" s="121">
        <v>50</v>
      </c>
      <c r="T647" s="100">
        <v>51</v>
      </c>
      <c r="U647" s="100">
        <v>19</v>
      </c>
      <c r="V647" s="100">
        <v>5</v>
      </c>
      <c r="W647" s="120">
        <v>0</v>
      </c>
      <c r="X647" s="121">
        <v>29</v>
      </c>
      <c r="Y647" s="100">
        <v>37</v>
      </c>
      <c r="Z647" s="100">
        <v>33</v>
      </c>
      <c r="AA647" s="100">
        <v>6</v>
      </c>
      <c r="AB647" s="100">
        <v>20</v>
      </c>
      <c r="AC647" s="120">
        <v>0</v>
      </c>
      <c r="AD647" s="121">
        <v>102</v>
      </c>
      <c r="AE647" s="100">
        <v>15</v>
      </c>
      <c r="AF647" s="100">
        <v>3</v>
      </c>
      <c r="AG647" s="100">
        <v>3</v>
      </c>
      <c r="AH647" s="100">
        <v>2</v>
      </c>
      <c r="AI647" s="96" t="s">
        <v>0</v>
      </c>
      <c r="AJ647" s="75"/>
      <c r="AK647" s="75"/>
      <c r="AL647" s="75"/>
      <c r="AM647" s="75"/>
      <c r="AN647" s="75"/>
    </row>
    <row r="648" spans="1:40" x14ac:dyDescent="0.2">
      <c r="A648" s="81" t="str">
        <f t="shared" si="155"/>
        <v>111AF143555</v>
      </c>
      <c r="B648" s="81" t="str">
        <f t="shared" si="156"/>
        <v>SW</v>
      </c>
      <c r="C648" s="81" t="str">
        <f t="shared" si="157"/>
        <v>Kernow Health</v>
      </c>
      <c r="D648" s="70">
        <v>43555</v>
      </c>
      <c r="E648" s="95" t="s">
        <v>192</v>
      </c>
      <c r="F648" s="95" t="s">
        <v>193</v>
      </c>
      <c r="G648" s="100">
        <v>250</v>
      </c>
      <c r="H648" s="120">
        <v>49</v>
      </c>
      <c r="I648" s="135">
        <v>41</v>
      </c>
      <c r="J648" s="100">
        <v>3</v>
      </c>
      <c r="K648" s="100">
        <v>4</v>
      </c>
      <c r="L648" s="100">
        <v>0</v>
      </c>
      <c r="M648" s="100">
        <v>1</v>
      </c>
      <c r="N648" s="120">
        <v>0</v>
      </c>
      <c r="O648" s="121">
        <v>42</v>
      </c>
      <c r="P648" s="100">
        <v>3</v>
      </c>
      <c r="Q648" s="100">
        <v>1</v>
      </c>
      <c r="R648" s="120">
        <v>3</v>
      </c>
      <c r="S648" s="121">
        <v>27</v>
      </c>
      <c r="T648" s="100">
        <v>9</v>
      </c>
      <c r="U648" s="100">
        <v>10</v>
      </c>
      <c r="V648" s="100">
        <v>1</v>
      </c>
      <c r="W648" s="120">
        <v>2</v>
      </c>
      <c r="X648" s="121">
        <v>9</v>
      </c>
      <c r="Y648" s="100">
        <v>16</v>
      </c>
      <c r="Z648" s="100">
        <v>14</v>
      </c>
      <c r="AA648" s="100">
        <v>1</v>
      </c>
      <c r="AB648" s="100">
        <v>9</v>
      </c>
      <c r="AC648" s="120">
        <v>0</v>
      </c>
      <c r="AD648" s="121">
        <v>39</v>
      </c>
      <c r="AE648" s="100">
        <v>6</v>
      </c>
      <c r="AF648" s="100">
        <v>1</v>
      </c>
      <c r="AG648" s="100">
        <v>2</v>
      </c>
      <c r="AH648" s="100">
        <v>1</v>
      </c>
      <c r="AI648" s="96" t="s">
        <v>0</v>
      </c>
      <c r="AJ648" s="75"/>
      <c r="AK648" s="75"/>
      <c r="AL648" s="75"/>
      <c r="AM648" s="75"/>
      <c r="AN648" s="75"/>
    </row>
    <row r="649" spans="1:40" x14ac:dyDescent="0.2">
      <c r="A649" s="81" t="str">
        <f t="shared" si="155"/>
        <v>111AF243555</v>
      </c>
      <c r="B649" s="81" t="str">
        <f t="shared" si="156"/>
        <v>SW</v>
      </c>
      <c r="C649" s="81" t="str">
        <f t="shared" si="157"/>
        <v>Devon Doctors</v>
      </c>
      <c r="D649" s="70">
        <v>43555</v>
      </c>
      <c r="E649" s="95" t="s">
        <v>194</v>
      </c>
      <c r="F649" s="95" t="s">
        <v>195</v>
      </c>
      <c r="G649" s="100">
        <v>250</v>
      </c>
      <c r="H649" s="120">
        <v>56</v>
      </c>
      <c r="I649" s="135">
        <v>45</v>
      </c>
      <c r="J649" s="100">
        <v>8</v>
      </c>
      <c r="K649" s="100">
        <v>2</v>
      </c>
      <c r="L649" s="100">
        <v>0</v>
      </c>
      <c r="M649" s="100">
        <v>1</v>
      </c>
      <c r="N649" s="120">
        <v>0</v>
      </c>
      <c r="O649" s="121">
        <v>47</v>
      </c>
      <c r="P649" s="100">
        <v>7</v>
      </c>
      <c r="Q649" s="100">
        <v>2</v>
      </c>
      <c r="R649" s="120">
        <v>0</v>
      </c>
      <c r="S649" s="121">
        <v>17</v>
      </c>
      <c r="T649" s="100">
        <v>29</v>
      </c>
      <c r="U649" s="100">
        <v>8</v>
      </c>
      <c r="V649" s="100">
        <v>2</v>
      </c>
      <c r="W649" s="120">
        <v>0</v>
      </c>
      <c r="X649" s="121">
        <v>8</v>
      </c>
      <c r="Y649" s="100">
        <v>25</v>
      </c>
      <c r="Z649" s="100">
        <v>17</v>
      </c>
      <c r="AA649" s="100">
        <v>3</v>
      </c>
      <c r="AB649" s="100">
        <v>3</v>
      </c>
      <c r="AC649" s="120">
        <v>0</v>
      </c>
      <c r="AD649" s="121">
        <v>41</v>
      </c>
      <c r="AE649" s="100">
        <v>10</v>
      </c>
      <c r="AF649" s="100">
        <v>1</v>
      </c>
      <c r="AG649" s="100">
        <v>4</v>
      </c>
      <c r="AH649" s="100">
        <v>0</v>
      </c>
      <c r="AI649" s="96" t="s">
        <v>0</v>
      </c>
      <c r="AJ649" s="75"/>
      <c r="AK649" s="75"/>
      <c r="AL649" s="75"/>
      <c r="AM649" s="75"/>
      <c r="AN649" s="75"/>
    </row>
    <row r="650" spans="1:40" x14ac:dyDescent="0.2">
      <c r="A650" s="81" t="str">
        <f t="shared" si="155"/>
        <v>111AF443555</v>
      </c>
      <c r="B650" s="81" t="str">
        <f t="shared" si="156"/>
        <v>M</v>
      </c>
      <c r="C650" s="81" t="str">
        <f t="shared" si="157"/>
        <v>Vocare</v>
      </c>
      <c r="D650" s="70">
        <v>43555</v>
      </c>
      <c r="E650" s="95" t="s">
        <v>200</v>
      </c>
      <c r="F650" s="95" t="s">
        <v>201</v>
      </c>
      <c r="G650" s="100">
        <v>1000</v>
      </c>
      <c r="H650" s="120">
        <v>203</v>
      </c>
      <c r="I650" s="135">
        <v>169</v>
      </c>
      <c r="J650" s="100">
        <v>28</v>
      </c>
      <c r="K650" s="100">
        <v>1</v>
      </c>
      <c r="L650" s="100">
        <v>0</v>
      </c>
      <c r="M650" s="100">
        <v>4</v>
      </c>
      <c r="N650" s="120">
        <v>1</v>
      </c>
      <c r="O650" s="121">
        <v>189</v>
      </c>
      <c r="P650" s="100">
        <v>7</v>
      </c>
      <c r="Q650" s="100">
        <v>3</v>
      </c>
      <c r="R650" s="120">
        <v>4</v>
      </c>
      <c r="S650" s="121">
        <v>78</v>
      </c>
      <c r="T650" s="100">
        <v>81</v>
      </c>
      <c r="U650" s="100">
        <v>28</v>
      </c>
      <c r="V650" s="100">
        <v>13</v>
      </c>
      <c r="W650" s="120">
        <v>3</v>
      </c>
      <c r="X650" s="121">
        <v>27</v>
      </c>
      <c r="Y650" s="100">
        <v>72</v>
      </c>
      <c r="Z650" s="100">
        <v>77</v>
      </c>
      <c r="AA650" s="100">
        <v>17</v>
      </c>
      <c r="AB650" s="100">
        <v>10</v>
      </c>
      <c r="AC650" s="120">
        <v>0</v>
      </c>
      <c r="AD650" s="121">
        <v>160</v>
      </c>
      <c r="AE650" s="100">
        <v>31</v>
      </c>
      <c r="AF650" s="100">
        <v>0</v>
      </c>
      <c r="AG650" s="100">
        <v>4</v>
      </c>
      <c r="AH650" s="100">
        <v>8</v>
      </c>
      <c r="AI650" s="96" t="s">
        <v>0</v>
      </c>
      <c r="AK650" s="75"/>
      <c r="AL650" s="75"/>
      <c r="AM650" s="75"/>
      <c r="AN650" s="75"/>
    </row>
    <row r="651" spans="1:40" x14ac:dyDescent="0.2">
      <c r="A651" s="81" t="str">
        <f t="shared" si="155"/>
        <v>111AG543555</v>
      </c>
      <c r="B651" s="81" t="str">
        <f t="shared" si="156"/>
        <v>L</v>
      </c>
      <c r="C651" s="81" t="str">
        <f t="shared" si="157"/>
        <v>Vocare</v>
      </c>
      <c r="D651" s="70">
        <v>43555</v>
      </c>
      <c r="E651" s="95" t="s">
        <v>296</v>
      </c>
      <c r="F651" s="95" t="s">
        <v>297</v>
      </c>
      <c r="G651" s="100">
        <v>250</v>
      </c>
      <c r="H651" s="120">
        <v>9</v>
      </c>
      <c r="I651" s="135">
        <v>9</v>
      </c>
      <c r="J651" s="100">
        <v>0</v>
      </c>
      <c r="K651" s="100">
        <v>0</v>
      </c>
      <c r="L651" s="100">
        <v>0</v>
      </c>
      <c r="M651" s="100">
        <v>0</v>
      </c>
      <c r="N651" s="120">
        <v>0</v>
      </c>
      <c r="O651" s="121">
        <v>9</v>
      </c>
      <c r="P651" s="100">
        <v>0</v>
      </c>
      <c r="Q651" s="100">
        <v>0</v>
      </c>
      <c r="R651" s="120">
        <v>0</v>
      </c>
      <c r="S651" s="121">
        <v>5</v>
      </c>
      <c r="T651" s="100">
        <v>3</v>
      </c>
      <c r="U651" s="100">
        <v>0</v>
      </c>
      <c r="V651" s="100">
        <v>0</v>
      </c>
      <c r="W651" s="120">
        <v>1</v>
      </c>
      <c r="X651" s="121">
        <v>1</v>
      </c>
      <c r="Y651" s="100">
        <v>1</v>
      </c>
      <c r="Z651" s="100">
        <v>6</v>
      </c>
      <c r="AA651" s="100">
        <v>1</v>
      </c>
      <c r="AB651" s="100">
        <v>0</v>
      </c>
      <c r="AC651" s="120">
        <v>0</v>
      </c>
      <c r="AD651" s="121">
        <v>9</v>
      </c>
      <c r="AE651" s="100">
        <v>0</v>
      </c>
      <c r="AF651" s="100">
        <v>0</v>
      </c>
      <c r="AG651" s="100">
        <v>0</v>
      </c>
      <c r="AH651" s="100">
        <v>0</v>
      </c>
      <c r="AI651" s="96" t="s">
        <v>0</v>
      </c>
      <c r="AK651" s="75"/>
      <c r="AL651" s="75"/>
      <c r="AM651" s="75"/>
      <c r="AN651" s="75"/>
    </row>
    <row r="652" spans="1:40" x14ac:dyDescent="0.2">
      <c r="A652" s="81" t="str">
        <f t="shared" si="155"/>
        <v>111AH143555</v>
      </c>
      <c r="B652" s="81" t="str">
        <f t="shared" si="156"/>
        <v>SW</v>
      </c>
      <c r="C652" s="81" t="str">
        <f t="shared" si="157"/>
        <v>Medvivo</v>
      </c>
      <c r="D652" s="70">
        <v>43555</v>
      </c>
      <c r="E652" s="95" t="s">
        <v>493</v>
      </c>
      <c r="F652" s="95" t="s">
        <v>492</v>
      </c>
      <c r="G652" s="100">
        <v>250</v>
      </c>
      <c r="H652" s="120">
        <v>45</v>
      </c>
      <c r="I652" s="135">
        <v>35</v>
      </c>
      <c r="J652" s="100">
        <v>8</v>
      </c>
      <c r="K652" s="100">
        <v>1</v>
      </c>
      <c r="L652" s="100">
        <v>0</v>
      </c>
      <c r="M652" s="100">
        <v>1</v>
      </c>
      <c r="N652" s="120">
        <v>0</v>
      </c>
      <c r="O652" s="121">
        <v>41</v>
      </c>
      <c r="P652" s="100">
        <v>3</v>
      </c>
      <c r="Q652" s="100">
        <v>0</v>
      </c>
      <c r="R652" s="120">
        <v>1</v>
      </c>
      <c r="S652" s="121">
        <v>20</v>
      </c>
      <c r="T652" s="100">
        <v>12</v>
      </c>
      <c r="U652" s="100">
        <v>8</v>
      </c>
      <c r="V652" s="100">
        <v>3</v>
      </c>
      <c r="W652" s="120">
        <v>2</v>
      </c>
      <c r="X652" s="121">
        <v>6</v>
      </c>
      <c r="Y652" s="100">
        <v>16</v>
      </c>
      <c r="Z652" s="100">
        <v>8</v>
      </c>
      <c r="AA652" s="100">
        <v>12</v>
      </c>
      <c r="AB652" s="100">
        <v>3</v>
      </c>
      <c r="AC652" s="120">
        <v>0</v>
      </c>
      <c r="AD652" s="121">
        <v>37</v>
      </c>
      <c r="AE652" s="100">
        <v>5</v>
      </c>
      <c r="AF652" s="100">
        <v>0</v>
      </c>
      <c r="AG652" s="100">
        <v>1</v>
      </c>
      <c r="AH652" s="100">
        <v>2</v>
      </c>
      <c r="AI652" s="96" t="s">
        <v>0</v>
      </c>
      <c r="AK652" s="75"/>
      <c r="AL652" s="75"/>
      <c r="AM652" s="75"/>
      <c r="AN652" s="75"/>
    </row>
    <row r="653" spans="1:40" x14ac:dyDescent="0.2">
      <c r="A653" s="81" t="str">
        <f t="shared" si="155"/>
        <v>111AA243555</v>
      </c>
      <c r="B653" s="81" t="str">
        <f t="shared" si="156"/>
        <v>M</v>
      </c>
      <c r="C653" s="81" t="str">
        <f t="shared" si="157"/>
        <v>DHU</v>
      </c>
      <c r="D653" s="70">
        <v>43555</v>
      </c>
      <c r="E653" s="95" t="s">
        <v>25</v>
      </c>
      <c r="F653" s="95" t="s">
        <v>26</v>
      </c>
      <c r="G653" s="100">
        <v>646</v>
      </c>
      <c r="H653" s="120">
        <v>167</v>
      </c>
      <c r="I653" s="135">
        <v>100</v>
      </c>
      <c r="J653" s="100">
        <v>44</v>
      </c>
      <c r="K653" s="100">
        <v>5</v>
      </c>
      <c r="L653" s="100">
        <v>13</v>
      </c>
      <c r="M653" s="100">
        <v>0</v>
      </c>
      <c r="N653" s="120">
        <v>5</v>
      </c>
      <c r="O653" s="121">
        <v>138</v>
      </c>
      <c r="P653" s="100">
        <v>18</v>
      </c>
      <c r="Q653" s="100">
        <v>7</v>
      </c>
      <c r="R653" s="120">
        <v>4</v>
      </c>
      <c r="S653" s="121">
        <v>39</v>
      </c>
      <c r="T653" s="100">
        <v>73</v>
      </c>
      <c r="U653" s="100">
        <v>32</v>
      </c>
      <c r="V653" s="100">
        <v>12</v>
      </c>
      <c r="W653" s="120">
        <v>11</v>
      </c>
      <c r="X653" s="121">
        <v>55</v>
      </c>
      <c r="Y653" s="100">
        <v>23</v>
      </c>
      <c r="Z653" s="100">
        <v>53</v>
      </c>
      <c r="AA653" s="100">
        <v>11</v>
      </c>
      <c r="AB653" s="100">
        <v>16</v>
      </c>
      <c r="AC653" s="120">
        <v>9</v>
      </c>
      <c r="AD653" s="121">
        <v>100</v>
      </c>
      <c r="AE653" s="100">
        <v>50</v>
      </c>
      <c r="AF653" s="100">
        <v>9</v>
      </c>
      <c r="AG653" s="100">
        <v>7</v>
      </c>
      <c r="AH653" s="100">
        <v>1</v>
      </c>
      <c r="AI653" s="96" t="s">
        <v>0</v>
      </c>
      <c r="AK653" s="75"/>
      <c r="AL653" s="75"/>
      <c r="AM653" s="75"/>
      <c r="AN653" s="75"/>
    </row>
    <row r="654" spans="1:40" x14ac:dyDescent="0.2">
      <c r="A654" s="81" t="str">
        <f t="shared" si="155"/>
        <v>111AA443555</v>
      </c>
      <c r="B654" s="81" t="str">
        <f t="shared" si="156"/>
        <v>M</v>
      </c>
      <c r="C654" s="81" t="str">
        <f t="shared" si="157"/>
        <v>DHU</v>
      </c>
      <c r="D654" s="70">
        <v>43555</v>
      </c>
      <c r="E654" s="95" t="s">
        <v>28</v>
      </c>
      <c r="F654" s="95" t="s">
        <v>29</v>
      </c>
      <c r="G654" s="100">
        <v>649</v>
      </c>
      <c r="H654" s="120">
        <v>122</v>
      </c>
      <c r="I654" s="135">
        <v>79</v>
      </c>
      <c r="J654" s="100">
        <v>16</v>
      </c>
      <c r="K654" s="100">
        <v>8</v>
      </c>
      <c r="L654" s="100">
        <v>13</v>
      </c>
      <c r="M654" s="100">
        <v>0</v>
      </c>
      <c r="N654" s="120">
        <v>6</v>
      </c>
      <c r="O654" s="121">
        <v>107</v>
      </c>
      <c r="P654" s="100">
        <v>7</v>
      </c>
      <c r="Q654" s="100">
        <v>2</v>
      </c>
      <c r="R654" s="120">
        <v>6</v>
      </c>
      <c r="S654" s="121">
        <v>35</v>
      </c>
      <c r="T654" s="100">
        <v>58</v>
      </c>
      <c r="U654" s="100">
        <v>17</v>
      </c>
      <c r="V654" s="100">
        <v>4</v>
      </c>
      <c r="W654" s="120">
        <v>8</v>
      </c>
      <c r="X654" s="121">
        <v>19</v>
      </c>
      <c r="Y654" s="100">
        <v>21</v>
      </c>
      <c r="Z654" s="100">
        <v>56</v>
      </c>
      <c r="AA654" s="100">
        <v>8</v>
      </c>
      <c r="AB654" s="100">
        <v>8</v>
      </c>
      <c r="AC654" s="120">
        <v>10</v>
      </c>
      <c r="AD654" s="121">
        <v>73</v>
      </c>
      <c r="AE654" s="100">
        <v>32</v>
      </c>
      <c r="AF654" s="100">
        <v>9</v>
      </c>
      <c r="AG654" s="100">
        <v>5</v>
      </c>
      <c r="AH654" s="100">
        <v>3</v>
      </c>
      <c r="AI654" s="96" t="s">
        <v>0</v>
      </c>
      <c r="AK654" s="75"/>
      <c r="AL654" s="75"/>
      <c r="AM654" s="75"/>
      <c r="AN654" s="75"/>
    </row>
    <row r="655" spans="1:40" x14ac:dyDescent="0.2">
      <c r="A655" s="81" t="str">
        <f t="shared" si="155"/>
        <v>111AA543555</v>
      </c>
      <c r="B655" s="81" t="str">
        <f t="shared" si="156"/>
        <v>M</v>
      </c>
      <c r="C655" s="81" t="str">
        <f t="shared" si="157"/>
        <v>DHU</v>
      </c>
      <c r="D655" s="70">
        <v>43555</v>
      </c>
      <c r="E655" s="95" t="s">
        <v>30</v>
      </c>
      <c r="F655" s="95" t="s">
        <v>31</v>
      </c>
      <c r="G655" s="100">
        <v>650</v>
      </c>
      <c r="H655" s="120">
        <v>170</v>
      </c>
      <c r="I655" s="135">
        <v>104</v>
      </c>
      <c r="J655" s="100">
        <v>36</v>
      </c>
      <c r="K655" s="100">
        <v>12</v>
      </c>
      <c r="L655" s="100">
        <v>12</v>
      </c>
      <c r="M655" s="100">
        <v>0</v>
      </c>
      <c r="N655" s="120">
        <v>6</v>
      </c>
      <c r="O655" s="121">
        <v>138</v>
      </c>
      <c r="P655" s="100">
        <v>20</v>
      </c>
      <c r="Q655" s="100">
        <v>5</v>
      </c>
      <c r="R655" s="120">
        <v>7</v>
      </c>
      <c r="S655" s="121">
        <v>30</v>
      </c>
      <c r="T655" s="100">
        <v>94</v>
      </c>
      <c r="U655" s="100">
        <v>29</v>
      </c>
      <c r="V655" s="100">
        <v>8</v>
      </c>
      <c r="W655" s="120">
        <v>9</v>
      </c>
      <c r="X655" s="121">
        <v>49</v>
      </c>
      <c r="Y655" s="100">
        <v>42</v>
      </c>
      <c r="Z655" s="100">
        <v>50</v>
      </c>
      <c r="AA655" s="100">
        <v>4</v>
      </c>
      <c r="AB655" s="100">
        <v>11</v>
      </c>
      <c r="AC655" s="120">
        <v>14</v>
      </c>
      <c r="AD655" s="121">
        <v>103</v>
      </c>
      <c r="AE655" s="100">
        <v>42</v>
      </c>
      <c r="AF655" s="100">
        <v>18</v>
      </c>
      <c r="AG655" s="100">
        <v>4</v>
      </c>
      <c r="AH655" s="100">
        <v>3</v>
      </c>
      <c r="AI655" s="96" t="s">
        <v>0</v>
      </c>
      <c r="AK655" s="75"/>
      <c r="AL655" s="75"/>
      <c r="AM655" s="75"/>
      <c r="AN655" s="75"/>
    </row>
    <row r="656" spans="1:40" x14ac:dyDescent="0.2">
      <c r="A656" s="81" t="str">
        <f t="shared" si="155"/>
        <v>111AC643555</v>
      </c>
      <c r="B656" s="81" t="str">
        <f t="shared" si="156"/>
        <v>M</v>
      </c>
      <c r="C656" s="81" t="str">
        <f t="shared" si="157"/>
        <v>DHU</v>
      </c>
      <c r="D656" s="70">
        <v>43555</v>
      </c>
      <c r="E656" s="95" t="s">
        <v>94</v>
      </c>
      <c r="F656" s="95" t="s">
        <v>95</v>
      </c>
      <c r="G656" s="100">
        <v>654</v>
      </c>
      <c r="H656" s="120">
        <v>151</v>
      </c>
      <c r="I656" s="135">
        <v>98</v>
      </c>
      <c r="J656" s="100">
        <v>25</v>
      </c>
      <c r="K656" s="100">
        <v>12</v>
      </c>
      <c r="L656" s="100">
        <v>8</v>
      </c>
      <c r="M656" s="100">
        <v>0</v>
      </c>
      <c r="N656" s="120">
        <v>8</v>
      </c>
      <c r="O656" s="121">
        <v>125</v>
      </c>
      <c r="P656" s="100">
        <v>17</v>
      </c>
      <c r="Q656" s="100">
        <v>4</v>
      </c>
      <c r="R656" s="120">
        <v>5</v>
      </c>
      <c r="S656" s="121">
        <v>39</v>
      </c>
      <c r="T656" s="100">
        <v>71</v>
      </c>
      <c r="U656" s="100">
        <v>31</v>
      </c>
      <c r="V656" s="100">
        <v>9</v>
      </c>
      <c r="W656" s="120">
        <v>1</v>
      </c>
      <c r="X656" s="121">
        <v>32</v>
      </c>
      <c r="Y656" s="100">
        <v>39</v>
      </c>
      <c r="Z656" s="100">
        <v>46</v>
      </c>
      <c r="AA656" s="100">
        <v>13</v>
      </c>
      <c r="AB656" s="100">
        <v>12</v>
      </c>
      <c r="AC656" s="120">
        <v>9</v>
      </c>
      <c r="AD656" s="121">
        <v>99</v>
      </c>
      <c r="AE656" s="100">
        <v>32</v>
      </c>
      <c r="AF656" s="100">
        <v>9</v>
      </c>
      <c r="AG656" s="100">
        <v>8</v>
      </c>
      <c r="AH656" s="100">
        <v>3</v>
      </c>
      <c r="AI656" s="96" t="s">
        <v>0</v>
      </c>
      <c r="AK656" s="75"/>
      <c r="AL656" s="75"/>
      <c r="AM656" s="75"/>
      <c r="AN656" s="75"/>
    </row>
    <row r="657" spans="1:48" x14ac:dyDescent="0.2">
      <c r="A657" s="81" t="str">
        <f t="shared" si="155"/>
        <v>111AC743555</v>
      </c>
      <c r="B657" s="81" t="str">
        <f t="shared" si="156"/>
        <v>E</v>
      </c>
      <c r="C657" s="81" t="str">
        <f t="shared" si="157"/>
        <v>DHU</v>
      </c>
      <c r="D657" s="70">
        <v>43555</v>
      </c>
      <c r="E657" s="95" t="s">
        <v>96</v>
      </c>
      <c r="F657" s="95" t="s">
        <v>97</v>
      </c>
      <c r="G657" s="100">
        <v>419</v>
      </c>
      <c r="H657" s="120">
        <v>86</v>
      </c>
      <c r="I657" s="135">
        <v>55</v>
      </c>
      <c r="J657" s="100">
        <v>15</v>
      </c>
      <c r="K657" s="100">
        <v>5</v>
      </c>
      <c r="L657" s="100">
        <v>8</v>
      </c>
      <c r="M657" s="100">
        <v>0</v>
      </c>
      <c r="N657" s="120">
        <v>3</v>
      </c>
      <c r="O657" s="121">
        <v>64</v>
      </c>
      <c r="P657" s="100">
        <v>14</v>
      </c>
      <c r="Q657" s="100">
        <v>3</v>
      </c>
      <c r="R657" s="120">
        <v>5</v>
      </c>
      <c r="S657" s="121">
        <v>17</v>
      </c>
      <c r="T657" s="100">
        <v>44</v>
      </c>
      <c r="U657" s="100">
        <v>15</v>
      </c>
      <c r="V657" s="100">
        <v>2</v>
      </c>
      <c r="W657" s="120">
        <v>8</v>
      </c>
      <c r="X657" s="121">
        <v>17</v>
      </c>
      <c r="Y657" s="100">
        <v>10</v>
      </c>
      <c r="Z657" s="100">
        <v>34</v>
      </c>
      <c r="AA657" s="100">
        <v>10</v>
      </c>
      <c r="AB657" s="100">
        <v>8</v>
      </c>
      <c r="AC657" s="120">
        <v>7</v>
      </c>
      <c r="AD657" s="121">
        <v>52</v>
      </c>
      <c r="AE657" s="100">
        <v>24</v>
      </c>
      <c r="AF657" s="100">
        <v>5</v>
      </c>
      <c r="AG657" s="100">
        <v>3</v>
      </c>
      <c r="AH657" s="100">
        <v>2</v>
      </c>
      <c r="AI657" s="96" t="s">
        <v>0</v>
      </c>
      <c r="AK657" s="75"/>
      <c r="AL657" s="75"/>
      <c r="AM657" s="75"/>
      <c r="AN657" s="75"/>
    </row>
    <row r="658" spans="1:48" x14ac:dyDescent="0.2">
      <c r="A658" s="81" t="str">
        <f t="shared" si="155"/>
        <v>111AC843555</v>
      </c>
      <c r="B658" s="81" t="str">
        <f t="shared" si="156"/>
        <v>M</v>
      </c>
      <c r="C658" s="81" t="str">
        <f t="shared" si="157"/>
        <v>DHU</v>
      </c>
      <c r="D658" s="70">
        <v>43555</v>
      </c>
      <c r="E658" s="95" t="s">
        <v>101</v>
      </c>
      <c r="F658" s="95" t="s">
        <v>102</v>
      </c>
      <c r="G658" s="100">
        <v>649</v>
      </c>
      <c r="H658" s="120">
        <v>144</v>
      </c>
      <c r="I658" s="135">
        <v>84</v>
      </c>
      <c r="J658" s="100">
        <v>35</v>
      </c>
      <c r="K658" s="100">
        <v>8</v>
      </c>
      <c r="L658" s="100">
        <v>12</v>
      </c>
      <c r="M658" s="100">
        <v>0</v>
      </c>
      <c r="N658" s="120">
        <v>5</v>
      </c>
      <c r="O658" s="121">
        <v>114</v>
      </c>
      <c r="P658" s="100">
        <v>17</v>
      </c>
      <c r="Q658" s="100">
        <v>7</v>
      </c>
      <c r="R658" s="120">
        <v>6</v>
      </c>
      <c r="S658" s="121">
        <v>31</v>
      </c>
      <c r="T658" s="100">
        <v>69</v>
      </c>
      <c r="U658" s="100">
        <v>24</v>
      </c>
      <c r="V658" s="100">
        <v>12</v>
      </c>
      <c r="W658" s="120">
        <v>8</v>
      </c>
      <c r="X658" s="121">
        <v>35</v>
      </c>
      <c r="Y658" s="100">
        <v>26</v>
      </c>
      <c r="Z658" s="100">
        <v>60</v>
      </c>
      <c r="AA658" s="100">
        <v>5</v>
      </c>
      <c r="AB658" s="100">
        <v>9</v>
      </c>
      <c r="AC658" s="120">
        <v>9</v>
      </c>
      <c r="AD658" s="121">
        <v>84</v>
      </c>
      <c r="AE658" s="100">
        <v>38</v>
      </c>
      <c r="AF658" s="100">
        <v>17</v>
      </c>
      <c r="AG658" s="100">
        <v>4</v>
      </c>
      <c r="AH658" s="100">
        <v>1</v>
      </c>
      <c r="AI658" s="96" t="s">
        <v>0</v>
      </c>
      <c r="AK658" s="75"/>
      <c r="AL658" s="75"/>
      <c r="AM658" s="75"/>
      <c r="AN658" s="75"/>
      <c r="AP658" s="80"/>
      <c r="AQ658" s="80"/>
      <c r="AR658" s="80"/>
      <c r="AS658" s="80"/>
      <c r="AT658" s="80"/>
      <c r="AU658" s="80"/>
      <c r="AV658" s="80"/>
    </row>
    <row r="659" spans="1:48" x14ac:dyDescent="0.2">
      <c r="A659" s="81" t="str">
        <f t="shared" si="155"/>
        <v>111AA943555</v>
      </c>
      <c r="B659" s="81" t="str">
        <f t="shared" si="156"/>
        <v>L</v>
      </c>
      <c r="C659" s="81" t="str">
        <f t="shared" si="157"/>
        <v>PPG</v>
      </c>
      <c r="D659" s="70">
        <v>43555</v>
      </c>
      <c r="E659" s="95" t="s">
        <v>38</v>
      </c>
      <c r="F659" s="95" t="s">
        <v>39</v>
      </c>
      <c r="G659" s="100">
        <v>806</v>
      </c>
      <c r="H659" s="120">
        <v>234</v>
      </c>
      <c r="I659" s="135">
        <v>155</v>
      </c>
      <c r="J659" s="100">
        <v>39</v>
      </c>
      <c r="K659" s="100">
        <v>15</v>
      </c>
      <c r="L659" s="100">
        <v>11</v>
      </c>
      <c r="M659" s="100">
        <v>14</v>
      </c>
      <c r="N659" s="120">
        <v>0</v>
      </c>
      <c r="O659" s="121">
        <v>218</v>
      </c>
      <c r="P659" s="100">
        <v>9</v>
      </c>
      <c r="Q659" s="100">
        <v>7</v>
      </c>
      <c r="R659" s="120">
        <v>0</v>
      </c>
      <c r="S659" s="121">
        <v>44</v>
      </c>
      <c r="T659" s="100">
        <v>123</v>
      </c>
      <c r="U659" s="100">
        <v>52</v>
      </c>
      <c r="V659" s="100">
        <v>15</v>
      </c>
      <c r="W659" s="120">
        <v>0</v>
      </c>
      <c r="X659" s="121">
        <v>28</v>
      </c>
      <c r="Y659" s="100">
        <v>88</v>
      </c>
      <c r="Z659" s="100">
        <v>58</v>
      </c>
      <c r="AA659" s="100">
        <v>60</v>
      </c>
      <c r="AB659" s="100">
        <v>0</v>
      </c>
      <c r="AC659" s="120">
        <v>0</v>
      </c>
      <c r="AD659" s="121">
        <v>117</v>
      </c>
      <c r="AE659" s="100">
        <v>81</v>
      </c>
      <c r="AF659" s="100">
        <v>17</v>
      </c>
      <c r="AG659" s="100">
        <v>10</v>
      </c>
      <c r="AH659" s="100">
        <v>9</v>
      </c>
      <c r="AI659" s="96" t="s">
        <v>0</v>
      </c>
    </row>
    <row r="660" spans="1:48" x14ac:dyDescent="0.2">
      <c r="A660" s="81" t="str">
        <f t="shared" si="155"/>
        <v>111AC943555</v>
      </c>
      <c r="B660" s="81" t="str">
        <f t="shared" si="156"/>
        <v>M</v>
      </c>
      <c r="C660" s="81" t="str">
        <f t="shared" si="157"/>
        <v>PPG</v>
      </c>
      <c r="D660" s="70">
        <v>43555</v>
      </c>
      <c r="E660" s="95" t="s">
        <v>109</v>
      </c>
      <c r="F660" s="95" t="s">
        <v>110</v>
      </c>
      <c r="G660" s="100">
        <v>12651</v>
      </c>
      <c r="H660" s="120">
        <v>3669</v>
      </c>
      <c r="I660" s="135">
        <v>2445</v>
      </c>
      <c r="J660" s="100">
        <v>582</v>
      </c>
      <c r="K660" s="100">
        <v>176</v>
      </c>
      <c r="L660" s="100">
        <v>175</v>
      </c>
      <c r="M660" s="100">
        <v>291</v>
      </c>
      <c r="N660" s="120">
        <v>0</v>
      </c>
      <c r="O660" s="121">
        <v>3248</v>
      </c>
      <c r="P660" s="100">
        <v>225</v>
      </c>
      <c r="Q660" s="100">
        <v>196</v>
      </c>
      <c r="R660" s="120">
        <v>0</v>
      </c>
      <c r="S660" s="121">
        <v>618</v>
      </c>
      <c r="T660" s="100">
        <v>2082</v>
      </c>
      <c r="U660" s="100">
        <v>776</v>
      </c>
      <c r="V660" s="100">
        <v>173</v>
      </c>
      <c r="W660" s="120">
        <v>20</v>
      </c>
      <c r="X660" s="121">
        <v>420</v>
      </c>
      <c r="Y660" s="100">
        <v>1054</v>
      </c>
      <c r="Z660" s="100">
        <v>1266</v>
      </c>
      <c r="AA660" s="100">
        <v>929</v>
      </c>
      <c r="AB660" s="100">
        <v>0</v>
      </c>
      <c r="AC660" s="120">
        <v>0</v>
      </c>
      <c r="AD660" s="121">
        <v>2135</v>
      </c>
      <c r="AE660" s="100">
        <v>1086</v>
      </c>
      <c r="AF660" s="100">
        <v>225</v>
      </c>
      <c r="AG660" s="100">
        <v>120</v>
      </c>
      <c r="AH660" s="100">
        <v>103</v>
      </c>
      <c r="AI660" s="96" t="s">
        <v>0</v>
      </c>
    </row>
    <row r="661" spans="1:48" x14ac:dyDescent="0.2">
      <c r="A661" s="81" t="str">
        <f t="shared" si="155"/>
        <v>111AD443555</v>
      </c>
      <c r="B661" s="81" t="str">
        <f t="shared" si="156"/>
        <v>L</v>
      </c>
      <c r="C661" s="81" t="str">
        <f t="shared" si="157"/>
        <v>PPG</v>
      </c>
      <c r="D661" s="70">
        <v>43555</v>
      </c>
      <c r="E661" s="95" t="s">
        <v>111</v>
      </c>
      <c r="F661" s="95" t="s">
        <v>112</v>
      </c>
      <c r="G661" s="100">
        <v>3372</v>
      </c>
      <c r="H661" s="120">
        <v>978</v>
      </c>
      <c r="I661" s="135">
        <v>626</v>
      </c>
      <c r="J661" s="100">
        <v>164</v>
      </c>
      <c r="K661" s="100">
        <v>60</v>
      </c>
      <c r="L661" s="100">
        <v>48</v>
      </c>
      <c r="M661" s="100">
        <v>80</v>
      </c>
      <c r="N661" s="120">
        <v>0</v>
      </c>
      <c r="O661" s="121">
        <v>879</v>
      </c>
      <c r="P661" s="100">
        <v>59</v>
      </c>
      <c r="Q661" s="100">
        <v>40</v>
      </c>
      <c r="R661" s="120">
        <v>0</v>
      </c>
      <c r="S661" s="121">
        <v>175</v>
      </c>
      <c r="T661" s="100">
        <v>551</v>
      </c>
      <c r="U661" s="100">
        <v>205</v>
      </c>
      <c r="V661" s="100">
        <v>47</v>
      </c>
      <c r="W661" s="120">
        <v>0</v>
      </c>
      <c r="X661" s="121">
        <v>124</v>
      </c>
      <c r="Y661" s="100">
        <v>315</v>
      </c>
      <c r="Z661" s="100">
        <v>299</v>
      </c>
      <c r="AA661" s="100">
        <v>240</v>
      </c>
      <c r="AB661" s="100">
        <v>0</v>
      </c>
      <c r="AC661" s="120">
        <v>0</v>
      </c>
      <c r="AD661" s="121">
        <v>517</v>
      </c>
      <c r="AE661" s="100">
        <v>220</v>
      </c>
      <c r="AF661" s="100">
        <v>57</v>
      </c>
      <c r="AG661" s="100">
        <v>74</v>
      </c>
      <c r="AH661" s="100">
        <v>110</v>
      </c>
      <c r="AI661" s="96" t="s">
        <v>0</v>
      </c>
    </row>
    <row r="662" spans="1:48" x14ac:dyDescent="0.2">
      <c r="A662" s="81" t="str">
        <f t="shared" si="155"/>
        <v>111AE743555</v>
      </c>
      <c r="B662" s="81" t="str">
        <f t="shared" si="156"/>
        <v>SW</v>
      </c>
      <c r="C662" s="81" t="str">
        <f t="shared" si="157"/>
        <v>PPG</v>
      </c>
      <c r="D662" s="70">
        <v>43555</v>
      </c>
      <c r="E662" s="95" t="s">
        <v>177</v>
      </c>
      <c r="F662" s="95" t="s">
        <v>178</v>
      </c>
      <c r="G662" s="100">
        <v>2706</v>
      </c>
      <c r="H662" s="120">
        <v>785</v>
      </c>
      <c r="I662" s="135">
        <v>503</v>
      </c>
      <c r="J662" s="100">
        <v>142</v>
      </c>
      <c r="K662" s="100">
        <v>43</v>
      </c>
      <c r="L662" s="100">
        <v>46</v>
      </c>
      <c r="M662" s="100">
        <v>51</v>
      </c>
      <c r="N662" s="120">
        <v>0</v>
      </c>
      <c r="O662" s="121">
        <v>695</v>
      </c>
      <c r="P662" s="100">
        <v>55</v>
      </c>
      <c r="Q662" s="100">
        <v>35</v>
      </c>
      <c r="R662" s="120">
        <v>0</v>
      </c>
      <c r="S662" s="121">
        <v>125</v>
      </c>
      <c r="T662" s="100">
        <v>469</v>
      </c>
      <c r="U662" s="100">
        <v>154</v>
      </c>
      <c r="V662" s="100">
        <v>37</v>
      </c>
      <c r="W662" s="120">
        <v>0</v>
      </c>
      <c r="X662" s="121">
        <v>85</v>
      </c>
      <c r="Y662" s="100">
        <v>207</v>
      </c>
      <c r="Z662" s="100">
        <v>237</v>
      </c>
      <c r="AA662" s="100">
        <v>256</v>
      </c>
      <c r="AB662" s="100">
        <v>0</v>
      </c>
      <c r="AC662" s="120">
        <v>0</v>
      </c>
      <c r="AD662" s="121">
        <v>431</v>
      </c>
      <c r="AE662" s="100">
        <v>191</v>
      </c>
      <c r="AF662" s="100">
        <v>55</v>
      </c>
      <c r="AG662" s="100">
        <v>54</v>
      </c>
      <c r="AH662" s="100">
        <v>54</v>
      </c>
      <c r="AI662" s="96" t="s">
        <v>0</v>
      </c>
    </row>
    <row r="663" spans="1:48" x14ac:dyDescent="0.2">
      <c r="A663" s="81" t="str">
        <f t="shared" si="155"/>
        <v>111AH243555</v>
      </c>
      <c r="B663" s="81" t="str">
        <f t="shared" si="156"/>
        <v>SW</v>
      </c>
      <c r="C663" s="81" t="str">
        <f t="shared" si="157"/>
        <v>PPG</v>
      </c>
      <c r="D663" s="70">
        <v>43555</v>
      </c>
      <c r="E663" s="95" t="s">
        <v>496</v>
      </c>
      <c r="F663" s="95" t="s">
        <v>495</v>
      </c>
      <c r="G663" s="100">
        <v>2024</v>
      </c>
      <c r="H663" s="120">
        <v>587</v>
      </c>
      <c r="I663" s="135">
        <v>397</v>
      </c>
      <c r="J663" s="100">
        <v>108</v>
      </c>
      <c r="K663" s="100">
        <v>29</v>
      </c>
      <c r="L663" s="100">
        <v>23</v>
      </c>
      <c r="M663" s="100">
        <v>30</v>
      </c>
      <c r="N663" s="120">
        <v>0</v>
      </c>
      <c r="O663" s="121">
        <v>538</v>
      </c>
      <c r="P663" s="100">
        <v>30</v>
      </c>
      <c r="Q663" s="100">
        <v>19</v>
      </c>
      <c r="R663" s="120">
        <v>0</v>
      </c>
      <c r="S663" s="121">
        <v>104</v>
      </c>
      <c r="T663" s="100">
        <v>339</v>
      </c>
      <c r="U663" s="100">
        <v>112</v>
      </c>
      <c r="V663" s="100">
        <v>32</v>
      </c>
      <c r="W663" s="120">
        <v>0</v>
      </c>
      <c r="X663" s="121">
        <v>66</v>
      </c>
      <c r="Y663" s="100">
        <v>157</v>
      </c>
      <c r="Z663" s="100">
        <v>176</v>
      </c>
      <c r="AA663" s="100">
        <v>188</v>
      </c>
      <c r="AB663" s="100">
        <v>0</v>
      </c>
      <c r="AC663" s="120">
        <v>0</v>
      </c>
      <c r="AD663" s="121">
        <v>397</v>
      </c>
      <c r="AE663" s="100">
        <v>108</v>
      </c>
      <c r="AF663" s="100">
        <v>29</v>
      </c>
      <c r="AG663" s="100">
        <v>23</v>
      </c>
      <c r="AH663" s="100">
        <v>30</v>
      </c>
      <c r="AI663" s="96" t="s">
        <v>0</v>
      </c>
    </row>
    <row r="664" spans="1:48" x14ac:dyDescent="0.2">
      <c r="A664" s="81" t="str">
        <f t="shared" si="155"/>
        <v>111AH743555</v>
      </c>
      <c r="B664" s="81" t="str">
        <f t="shared" si="156"/>
        <v>E</v>
      </c>
      <c r="C664" s="81" t="str">
        <f t="shared" si="157"/>
        <v>PPG</v>
      </c>
      <c r="D664" s="70">
        <v>43555</v>
      </c>
      <c r="E664" s="95" t="s">
        <v>512</v>
      </c>
      <c r="F664" s="95" t="s">
        <v>513</v>
      </c>
      <c r="G664" s="100">
        <v>2241</v>
      </c>
      <c r="H664" s="120">
        <v>650</v>
      </c>
      <c r="I664" s="135">
        <v>409</v>
      </c>
      <c r="J664" s="100">
        <v>118</v>
      </c>
      <c r="K664" s="100">
        <v>30</v>
      </c>
      <c r="L664" s="100">
        <v>42</v>
      </c>
      <c r="M664" s="100">
        <v>51</v>
      </c>
      <c r="N664" s="120">
        <v>0</v>
      </c>
      <c r="O664" s="121">
        <v>584</v>
      </c>
      <c r="P664" s="100">
        <v>34</v>
      </c>
      <c r="Q664" s="100">
        <v>32</v>
      </c>
      <c r="R664" s="120">
        <v>0</v>
      </c>
      <c r="S664" s="121">
        <v>115</v>
      </c>
      <c r="T664" s="100">
        <v>367</v>
      </c>
      <c r="U664" s="100">
        <v>134</v>
      </c>
      <c r="V664" s="100">
        <v>34</v>
      </c>
      <c r="W664" s="120">
        <v>0</v>
      </c>
      <c r="X664" s="121">
        <v>139</v>
      </c>
      <c r="Y664" s="100">
        <v>314</v>
      </c>
      <c r="Z664" s="100">
        <v>103</v>
      </c>
      <c r="AA664" s="100">
        <v>94</v>
      </c>
      <c r="AB664" s="100">
        <v>0</v>
      </c>
      <c r="AC664" s="120">
        <v>0</v>
      </c>
      <c r="AD664" s="121">
        <v>348</v>
      </c>
      <c r="AE664" s="100">
        <v>163</v>
      </c>
      <c r="AF664" s="100">
        <v>35</v>
      </c>
      <c r="AG664" s="100">
        <v>40</v>
      </c>
      <c r="AH664" s="100">
        <v>64</v>
      </c>
      <c r="AI664" s="96" t="s">
        <v>0</v>
      </c>
    </row>
    <row r="665" spans="1:48" x14ac:dyDescent="0.2">
      <c r="A665" s="81" t="str">
        <f t="shared" si="155"/>
        <v>111AG443555</v>
      </c>
      <c r="B665" s="81" t="str">
        <f t="shared" si="156"/>
        <v>SE</v>
      </c>
      <c r="C665" s="81" t="str">
        <f t="shared" si="157"/>
        <v>IC24</v>
      </c>
      <c r="D665" s="70">
        <v>43555</v>
      </c>
      <c r="E665" s="95" t="s">
        <v>294</v>
      </c>
      <c r="F665" s="95" t="s">
        <v>295</v>
      </c>
      <c r="G665" s="100">
        <v>1300</v>
      </c>
      <c r="H665" s="120">
        <v>465</v>
      </c>
      <c r="I665" s="135">
        <v>336</v>
      </c>
      <c r="J665" s="100">
        <v>52</v>
      </c>
      <c r="K665" s="100">
        <v>24</v>
      </c>
      <c r="L665" s="100">
        <v>18</v>
      </c>
      <c r="M665" s="100">
        <v>23</v>
      </c>
      <c r="N665" s="120">
        <v>12</v>
      </c>
      <c r="O665" s="121">
        <v>392</v>
      </c>
      <c r="P665" s="100">
        <v>27</v>
      </c>
      <c r="Q665" s="100">
        <v>10</v>
      </c>
      <c r="R665" s="120">
        <v>36</v>
      </c>
      <c r="S665" s="121">
        <v>248</v>
      </c>
      <c r="T665" s="100">
        <v>87</v>
      </c>
      <c r="U665" s="100">
        <v>88</v>
      </c>
      <c r="V665" s="100">
        <v>24</v>
      </c>
      <c r="W665" s="120">
        <v>18</v>
      </c>
      <c r="X665" s="121">
        <v>72</v>
      </c>
      <c r="Y665" s="100">
        <v>104</v>
      </c>
      <c r="Z665" s="100">
        <v>189</v>
      </c>
      <c r="AA665" s="100">
        <v>16</v>
      </c>
      <c r="AB665" s="100">
        <v>64</v>
      </c>
      <c r="AC665" s="120">
        <v>20</v>
      </c>
      <c r="AD665" s="121">
        <v>311</v>
      </c>
      <c r="AE665" s="100">
        <v>79</v>
      </c>
      <c r="AF665" s="100">
        <v>37</v>
      </c>
      <c r="AG665" s="100">
        <v>20</v>
      </c>
      <c r="AH665" s="100">
        <v>18</v>
      </c>
      <c r="AI665" s="96" t="s">
        <v>0</v>
      </c>
    </row>
    <row r="666" spans="1:48" x14ac:dyDescent="0.2">
      <c r="A666" s="81" t="str">
        <f t="shared" si="155"/>
        <v>111AG843555</v>
      </c>
      <c r="B666" s="81" t="str">
        <f t="shared" si="156"/>
        <v>E</v>
      </c>
      <c r="C666" s="81" t="str">
        <f t="shared" si="157"/>
        <v>IC24</v>
      </c>
      <c r="D666" s="70">
        <v>43555</v>
      </c>
      <c r="E666" s="95" t="s">
        <v>306</v>
      </c>
      <c r="F666" s="95" t="s">
        <v>307</v>
      </c>
      <c r="G666" s="100">
        <v>2612</v>
      </c>
      <c r="H666" s="120">
        <v>1081</v>
      </c>
      <c r="I666" s="135">
        <v>850</v>
      </c>
      <c r="J666" s="100">
        <v>119</v>
      </c>
      <c r="K666" s="100">
        <v>22</v>
      </c>
      <c r="L666" s="100">
        <v>27</v>
      </c>
      <c r="M666" s="100">
        <v>28</v>
      </c>
      <c r="N666" s="120">
        <v>35</v>
      </c>
      <c r="O666" s="121">
        <v>927</v>
      </c>
      <c r="P666" s="100">
        <v>53</v>
      </c>
      <c r="Q666" s="100">
        <v>19</v>
      </c>
      <c r="R666" s="120">
        <v>82</v>
      </c>
      <c r="S666" s="121">
        <v>602</v>
      </c>
      <c r="T666" s="100">
        <v>258</v>
      </c>
      <c r="U666" s="100">
        <v>120</v>
      </c>
      <c r="V666" s="100">
        <v>53</v>
      </c>
      <c r="W666" s="120">
        <v>48</v>
      </c>
      <c r="X666" s="121">
        <v>159</v>
      </c>
      <c r="Y666" s="100">
        <v>267</v>
      </c>
      <c r="Z666" s="100">
        <v>465</v>
      </c>
      <c r="AA666" s="100">
        <v>52</v>
      </c>
      <c r="AB666" s="100">
        <v>94</v>
      </c>
      <c r="AC666" s="120">
        <v>44</v>
      </c>
      <c r="AD666" s="121">
        <v>802</v>
      </c>
      <c r="AE666" s="100">
        <v>167</v>
      </c>
      <c r="AF666" s="100">
        <v>35</v>
      </c>
      <c r="AG666" s="100">
        <v>38</v>
      </c>
      <c r="AH666" s="100">
        <v>39</v>
      </c>
      <c r="AI666" s="96" t="s">
        <v>0</v>
      </c>
    </row>
    <row r="667" spans="1:48" x14ac:dyDescent="0.2">
      <c r="A667" s="81" t="str">
        <f t="shared" si="155"/>
        <v>111AH343555</v>
      </c>
      <c r="B667" s="81" t="str">
        <f t="shared" si="156"/>
        <v>E</v>
      </c>
      <c r="C667" s="81" t="str">
        <f t="shared" si="157"/>
        <v>IC24</v>
      </c>
      <c r="D667" s="70">
        <v>43555</v>
      </c>
      <c r="E667" s="95" t="s">
        <v>497</v>
      </c>
      <c r="F667" s="95" t="s">
        <v>507</v>
      </c>
      <c r="G667" s="100">
        <v>1300</v>
      </c>
      <c r="H667" s="120">
        <v>436</v>
      </c>
      <c r="I667" s="135">
        <v>360</v>
      </c>
      <c r="J667" s="100">
        <v>27</v>
      </c>
      <c r="K667" s="100">
        <v>23</v>
      </c>
      <c r="L667" s="100">
        <v>7</v>
      </c>
      <c r="M667" s="100">
        <v>13</v>
      </c>
      <c r="N667" s="120">
        <v>6</v>
      </c>
      <c r="O667" s="121">
        <v>366</v>
      </c>
      <c r="P667" s="100">
        <v>28</v>
      </c>
      <c r="Q667" s="100">
        <v>5</v>
      </c>
      <c r="R667" s="120">
        <v>37</v>
      </c>
      <c r="S667" s="121">
        <v>259</v>
      </c>
      <c r="T667" s="100">
        <v>83</v>
      </c>
      <c r="U667" s="100">
        <v>48</v>
      </c>
      <c r="V667" s="100">
        <v>21</v>
      </c>
      <c r="W667" s="120">
        <v>25</v>
      </c>
      <c r="X667" s="121">
        <v>42</v>
      </c>
      <c r="Y667" s="100">
        <v>84</v>
      </c>
      <c r="Z667" s="100">
        <v>221</v>
      </c>
      <c r="AA667" s="100">
        <v>30</v>
      </c>
      <c r="AB667" s="100">
        <v>32</v>
      </c>
      <c r="AC667" s="120">
        <v>27</v>
      </c>
      <c r="AD667" s="121">
        <v>325</v>
      </c>
      <c r="AE667" s="100">
        <v>82</v>
      </c>
      <c r="AF667" s="100">
        <v>11</v>
      </c>
      <c r="AG667" s="100">
        <v>10</v>
      </c>
      <c r="AH667" s="100">
        <v>8</v>
      </c>
      <c r="AI667" s="96" t="s">
        <v>0</v>
      </c>
    </row>
    <row r="668" spans="1:48" x14ac:dyDescent="0.2">
      <c r="A668" s="81" t="str">
        <f t="shared" si="155"/>
        <v>111AH443555</v>
      </c>
      <c r="B668" s="81" t="str">
        <f t="shared" si="156"/>
        <v>E</v>
      </c>
      <c r="C668" s="81" t="str">
        <f t="shared" si="157"/>
        <v>IC24</v>
      </c>
      <c r="D668" s="70">
        <v>43555</v>
      </c>
      <c r="E668" s="95" t="s">
        <v>498</v>
      </c>
      <c r="F668" s="95" t="s">
        <v>510</v>
      </c>
      <c r="G668" s="100">
        <v>1820</v>
      </c>
      <c r="H668" s="120">
        <v>505</v>
      </c>
      <c r="I668" s="135">
        <v>380</v>
      </c>
      <c r="J668" s="100">
        <v>64</v>
      </c>
      <c r="K668" s="100">
        <v>16</v>
      </c>
      <c r="L668" s="100">
        <v>6</v>
      </c>
      <c r="M668" s="100">
        <v>29</v>
      </c>
      <c r="N668" s="120">
        <v>10</v>
      </c>
      <c r="O668" s="121">
        <v>421</v>
      </c>
      <c r="P668" s="100">
        <v>39</v>
      </c>
      <c r="Q668" s="100">
        <v>6</v>
      </c>
      <c r="R668" s="120">
        <v>39</v>
      </c>
      <c r="S668" s="121">
        <v>278</v>
      </c>
      <c r="T668" s="100">
        <v>116</v>
      </c>
      <c r="U668" s="100">
        <v>53</v>
      </c>
      <c r="V668" s="100">
        <v>27</v>
      </c>
      <c r="W668" s="120">
        <v>31</v>
      </c>
      <c r="X668" s="121">
        <v>39</v>
      </c>
      <c r="Y668" s="100">
        <v>175</v>
      </c>
      <c r="Z668" s="100">
        <v>210</v>
      </c>
      <c r="AA668" s="100">
        <v>13</v>
      </c>
      <c r="AB668" s="100">
        <v>39</v>
      </c>
      <c r="AC668" s="120">
        <v>29</v>
      </c>
      <c r="AD668" s="121">
        <v>363</v>
      </c>
      <c r="AE668" s="100">
        <v>92</v>
      </c>
      <c r="AF668" s="100">
        <v>19</v>
      </c>
      <c r="AG668" s="100">
        <v>20</v>
      </c>
      <c r="AH668" s="100">
        <v>11</v>
      </c>
      <c r="AI668" s="96" t="s">
        <v>0</v>
      </c>
    </row>
    <row r="669" spans="1:48" x14ac:dyDescent="0.2">
      <c r="A669" s="81" t="str">
        <f t="shared" si="155"/>
        <v>111AA643555</v>
      </c>
      <c r="B669" s="81" t="str">
        <f t="shared" si="156"/>
        <v>SE</v>
      </c>
      <c r="C669" s="81" t="str">
        <f t="shared" si="157"/>
        <v>IOW</v>
      </c>
      <c r="D669" s="70">
        <v>43555</v>
      </c>
      <c r="E669" s="95" t="s">
        <v>32</v>
      </c>
      <c r="F669" s="95" t="s">
        <v>33</v>
      </c>
      <c r="G669" s="100">
        <v>851</v>
      </c>
      <c r="H669" s="120">
        <v>229</v>
      </c>
      <c r="I669" s="135">
        <v>167</v>
      </c>
      <c r="J669" s="100">
        <v>34</v>
      </c>
      <c r="K669" s="100">
        <v>6</v>
      </c>
      <c r="L669" s="100">
        <v>5</v>
      </c>
      <c r="M669" s="100">
        <v>3</v>
      </c>
      <c r="N669" s="120">
        <v>14</v>
      </c>
      <c r="O669" s="121">
        <v>197</v>
      </c>
      <c r="P669" s="100">
        <v>16</v>
      </c>
      <c r="Q669" s="100">
        <v>4</v>
      </c>
      <c r="R669" s="120">
        <v>12</v>
      </c>
      <c r="S669" s="121">
        <v>51</v>
      </c>
      <c r="T669" s="100">
        <v>101</v>
      </c>
      <c r="U669" s="100">
        <v>44</v>
      </c>
      <c r="V669" s="100">
        <v>8</v>
      </c>
      <c r="W669" s="120">
        <v>25</v>
      </c>
      <c r="X669" s="121">
        <v>47</v>
      </c>
      <c r="Y669" s="100">
        <v>60</v>
      </c>
      <c r="Z669" s="100">
        <v>64</v>
      </c>
      <c r="AA669" s="100">
        <v>38</v>
      </c>
      <c r="AB669" s="100">
        <v>5</v>
      </c>
      <c r="AC669" s="120">
        <v>15</v>
      </c>
      <c r="AD669" s="121">
        <v>166</v>
      </c>
      <c r="AE669" s="100">
        <v>44</v>
      </c>
      <c r="AF669" s="100">
        <v>8</v>
      </c>
      <c r="AG669" s="100">
        <v>4</v>
      </c>
      <c r="AH669" s="100">
        <v>7</v>
      </c>
      <c r="AI669" s="96" t="s">
        <v>0</v>
      </c>
    </row>
    <row r="670" spans="1:48" x14ac:dyDescent="0.2">
      <c r="A670" s="81" t="str">
        <f t="shared" si="155"/>
        <v>111AD743555</v>
      </c>
      <c r="B670" s="81" t="str">
        <f t="shared" si="156"/>
        <v>L</v>
      </c>
      <c r="C670" s="81" t="str">
        <f t="shared" si="157"/>
        <v>LAS</v>
      </c>
      <c r="D670" s="70">
        <v>43555</v>
      </c>
      <c r="E670" s="95" t="s">
        <v>117</v>
      </c>
      <c r="F670" s="95" t="s">
        <v>118</v>
      </c>
      <c r="G670" s="100">
        <v>211</v>
      </c>
      <c r="H670" s="120">
        <v>204</v>
      </c>
      <c r="I670" s="135">
        <v>178</v>
      </c>
      <c r="J670" s="100">
        <v>16</v>
      </c>
      <c r="K670" s="100">
        <v>3</v>
      </c>
      <c r="L670" s="100">
        <v>4</v>
      </c>
      <c r="M670" s="100">
        <v>0</v>
      </c>
      <c r="N670" s="120">
        <v>3</v>
      </c>
      <c r="O670" s="121">
        <v>182</v>
      </c>
      <c r="P670" s="100">
        <v>12</v>
      </c>
      <c r="Q670" s="100">
        <v>1</v>
      </c>
      <c r="R670" s="120">
        <v>9</v>
      </c>
      <c r="S670" s="121">
        <v>0</v>
      </c>
      <c r="T670" s="100">
        <v>0</v>
      </c>
      <c r="U670" s="100">
        <v>0</v>
      </c>
      <c r="V670" s="100">
        <v>0</v>
      </c>
      <c r="W670" s="120">
        <v>204</v>
      </c>
      <c r="X670" s="121">
        <v>0</v>
      </c>
      <c r="Y670" s="100">
        <v>0</v>
      </c>
      <c r="Z670" s="100">
        <v>0</v>
      </c>
      <c r="AA670" s="100">
        <v>0</v>
      </c>
      <c r="AB670" s="100">
        <v>0</v>
      </c>
      <c r="AC670" s="120">
        <v>204</v>
      </c>
      <c r="AD670" s="121">
        <v>159</v>
      </c>
      <c r="AE670" s="100">
        <v>22</v>
      </c>
      <c r="AF670" s="100">
        <v>16</v>
      </c>
      <c r="AG670" s="100">
        <v>1</v>
      </c>
      <c r="AH670" s="100">
        <v>6</v>
      </c>
      <c r="AI670" s="96" t="s">
        <v>0</v>
      </c>
    </row>
    <row r="671" spans="1:48" x14ac:dyDescent="0.2">
      <c r="A671" s="81" t="str">
        <f t="shared" si="155"/>
        <v>111AH543555</v>
      </c>
      <c r="B671" s="81" t="str">
        <f t="shared" si="156"/>
        <v>L</v>
      </c>
      <c r="C671" s="81" t="str">
        <f t="shared" si="157"/>
        <v>LAS</v>
      </c>
      <c r="D671" s="70">
        <v>43555</v>
      </c>
      <c r="E671" s="95" t="s">
        <v>511</v>
      </c>
      <c r="F671" s="95" t="s">
        <v>508</v>
      </c>
      <c r="G671" s="100">
        <v>0</v>
      </c>
      <c r="H671" s="120">
        <v>0</v>
      </c>
      <c r="I671" s="135">
        <v>0</v>
      </c>
      <c r="J671" s="100">
        <v>0</v>
      </c>
      <c r="K671" s="100">
        <v>0</v>
      </c>
      <c r="L671" s="100">
        <v>0</v>
      </c>
      <c r="M671" s="100">
        <v>0</v>
      </c>
      <c r="N671" s="120">
        <v>0</v>
      </c>
      <c r="O671" s="121">
        <v>0</v>
      </c>
      <c r="P671" s="100">
        <v>0</v>
      </c>
      <c r="Q671" s="100">
        <v>0</v>
      </c>
      <c r="R671" s="120">
        <v>0</v>
      </c>
      <c r="S671" s="121">
        <v>0</v>
      </c>
      <c r="T671" s="100">
        <v>0</v>
      </c>
      <c r="U671" s="100">
        <v>0</v>
      </c>
      <c r="V671" s="100">
        <v>0</v>
      </c>
      <c r="W671" s="120">
        <v>0</v>
      </c>
      <c r="X671" s="121">
        <v>0</v>
      </c>
      <c r="Y671" s="100">
        <v>0</v>
      </c>
      <c r="Z671" s="100">
        <v>0</v>
      </c>
      <c r="AA671" s="100">
        <v>0</v>
      </c>
      <c r="AB671" s="100">
        <v>0</v>
      </c>
      <c r="AC671" s="120">
        <v>0</v>
      </c>
      <c r="AD671" s="121">
        <v>0</v>
      </c>
      <c r="AE671" s="100">
        <v>0</v>
      </c>
      <c r="AF671" s="100">
        <v>0</v>
      </c>
      <c r="AG671" s="100">
        <v>0</v>
      </c>
      <c r="AH671" s="100">
        <v>0</v>
      </c>
      <c r="AI671" s="96" t="s">
        <v>0</v>
      </c>
    </row>
    <row r="672" spans="1:48" x14ac:dyDescent="0.2">
      <c r="A672" s="81" t="str">
        <f t="shared" si="155"/>
        <v>111AA143555</v>
      </c>
      <c r="B672" s="81" t="str">
        <f t="shared" si="156"/>
        <v>NE</v>
      </c>
      <c r="C672" s="81" t="str">
        <f t="shared" si="157"/>
        <v>NEAS</v>
      </c>
      <c r="D672" s="70">
        <v>43555</v>
      </c>
      <c r="E672" s="95" t="s">
        <v>10</v>
      </c>
      <c r="F672" s="95" t="s">
        <v>11</v>
      </c>
      <c r="G672" s="100">
        <v>9000</v>
      </c>
      <c r="H672" s="120">
        <v>535</v>
      </c>
      <c r="I672" s="135">
        <v>340</v>
      </c>
      <c r="J672" s="100">
        <v>114</v>
      </c>
      <c r="K672" s="100">
        <v>27</v>
      </c>
      <c r="L672" s="100">
        <v>20</v>
      </c>
      <c r="M672" s="100">
        <v>25</v>
      </c>
      <c r="N672" s="120">
        <v>9</v>
      </c>
      <c r="O672" s="121">
        <v>434</v>
      </c>
      <c r="P672" s="100">
        <v>46</v>
      </c>
      <c r="Q672" s="100">
        <v>25</v>
      </c>
      <c r="R672" s="120">
        <v>30</v>
      </c>
      <c r="S672" s="121">
        <v>231</v>
      </c>
      <c r="T672" s="100">
        <v>138</v>
      </c>
      <c r="U672" s="100">
        <v>81</v>
      </c>
      <c r="V672" s="100">
        <v>23</v>
      </c>
      <c r="W672" s="120">
        <v>62</v>
      </c>
      <c r="X672" s="121">
        <v>62</v>
      </c>
      <c r="Y672" s="100">
        <v>155</v>
      </c>
      <c r="Z672" s="100">
        <v>215</v>
      </c>
      <c r="AA672" s="100">
        <v>18</v>
      </c>
      <c r="AB672" s="100">
        <v>20</v>
      </c>
      <c r="AC672" s="120">
        <v>65</v>
      </c>
      <c r="AD672" s="121">
        <v>339</v>
      </c>
      <c r="AE672" s="100">
        <v>107</v>
      </c>
      <c r="AF672" s="100">
        <v>31</v>
      </c>
      <c r="AG672" s="100">
        <v>25</v>
      </c>
      <c r="AH672" s="100">
        <v>33</v>
      </c>
      <c r="AI672" s="96" t="s">
        <v>0</v>
      </c>
    </row>
    <row r="673" spans="1:35" x14ac:dyDescent="0.2">
      <c r="A673" s="81" t="str">
        <f t="shared" si="155"/>
        <v>111AF843555</v>
      </c>
      <c r="B673" s="81" t="str">
        <f t="shared" si="156"/>
        <v>NW</v>
      </c>
      <c r="C673" s="81" t="str">
        <f t="shared" si="157"/>
        <v>NWAS</v>
      </c>
      <c r="D673" s="70">
        <v>43555</v>
      </c>
      <c r="E673" s="95" t="s">
        <v>218</v>
      </c>
      <c r="F673" s="95" t="s">
        <v>219</v>
      </c>
      <c r="G673" s="100">
        <v>7800</v>
      </c>
      <c r="H673" s="120">
        <v>1254</v>
      </c>
      <c r="I673" s="135">
        <v>942</v>
      </c>
      <c r="J673" s="100">
        <v>188</v>
      </c>
      <c r="K673" s="100">
        <v>40</v>
      </c>
      <c r="L673" s="100">
        <v>34</v>
      </c>
      <c r="M673" s="100">
        <v>34</v>
      </c>
      <c r="N673" s="120">
        <v>16</v>
      </c>
      <c r="O673" s="121">
        <v>1080</v>
      </c>
      <c r="P673" s="100">
        <v>74</v>
      </c>
      <c r="Q673" s="100">
        <v>53</v>
      </c>
      <c r="R673" s="120">
        <v>47</v>
      </c>
      <c r="S673" s="121">
        <v>332</v>
      </c>
      <c r="T673" s="100">
        <v>667</v>
      </c>
      <c r="U673" s="100">
        <v>157</v>
      </c>
      <c r="V673" s="100">
        <v>52</v>
      </c>
      <c r="W673" s="120">
        <v>46</v>
      </c>
      <c r="X673" s="121">
        <v>203</v>
      </c>
      <c r="Y673" s="100">
        <v>364</v>
      </c>
      <c r="Z673" s="100">
        <v>264</v>
      </c>
      <c r="AA673" s="100">
        <v>288</v>
      </c>
      <c r="AB673" s="100">
        <v>111</v>
      </c>
      <c r="AC673" s="120">
        <v>24</v>
      </c>
      <c r="AD673" s="121">
        <v>852</v>
      </c>
      <c r="AE673" s="100">
        <v>268</v>
      </c>
      <c r="AF673" s="100">
        <v>58</v>
      </c>
      <c r="AG673" s="100">
        <v>39</v>
      </c>
      <c r="AH673" s="100">
        <v>37</v>
      </c>
      <c r="AI673" s="96" t="s">
        <v>0</v>
      </c>
    </row>
    <row r="674" spans="1:35" x14ac:dyDescent="0.2">
      <c r="A674" s="81" t="str">
        <f t="shared" si="155"/>
        <v>111AD943555</v>
      </c>
      <c r="B674" s="81" t="str">
        <f t="shared" si="156"/>
        <v>NE</v>
      </c>
      <c r="C674" s="81" t="str">
        <f t="shared" si="157"/>
        <v>YAS</v>
      </c>
      <c r="D674" s="70">
        <v>43555</v>
      </c>
      <c r="E674" s="95" t="s">
        <v>122</v>
      </c>
      <c r="F674" s="95" t="s">
        <v>123</v>
      </c>
      <c r="G674" s="100">
        <v>10026</v>
      </c>
      <c r="H674" s="120">
        <v>1360</v>
      </c>
      <c r="I674" s="135">
        <v>937</v>
      </c>
      <c r="J674" s="100">
        <v>290</v>
      </c>
      <c r="K674" s="100">
        <v>70</v>
      </c>
      <c r="L674" s="100">
        <v>54</v>
      </c>
      <c r="M674" s="100">
        <v>0</v>
      </c>
      <c r="N674" s="120">
        <v>9</v>
      </c>
      <c r="O674" s="121">
        <v>1163</v>
      </c>
      <c r="P674" s="100">
        <v>110</v>
      </c>
      <c r="Q674" s="100">
        <v>48</v>
      </c>
      <c r="R674" s="120">
        <v>39</v>
      </c>
      <c r="S674" s="121">
        <v>0</v>
      </c>
      <c r="T674" s="100">
        <v>0</v>
      </c>
      <c r="U674" s="100">
        <v>0</v>
      </c>
      <c r="V674" s="100">
        <v>0</v>
      </c>
      <c r="W674" s="120">
        <v>1360</v>
      </c>
      <c r="X674" s="121">
        <v>317</v>
      </c>
      <c r="Y674" s="100">
        <v>348</v>
      </c>
      <c r="Z674" s="100">
        <v>238</v>
      </c>
      <c r="AA674" s="100">
        <v>33</v>
      </c>
      <c r="AB674" s="100">
        <v>64</v>
      </c>
      <c r="AC674" s="120">
        <v>360</v>
      </c>
      <c r="AD674" s="121">
        <v>131</v>
      </c>
      <c r="AE674" s="100">
        <v>103</v>
      </c>
      <c r="AF674" s="100">
        <v>11</v>
      </c>
      <c r="AG674" s="100">
        <v>16</v>
      </c>
      <c r="AH674" s="100">
        <v>1099</v>
      </c>
      <c r="AI674" s="96" t="s">
        <v>0</v>
      </c>
    </row>
    <row r="675" spans="1:35" x14ac:dyDescent="0.2">
      <c r="A675" s="81" t="str">
        <f t="shared" si="155"/>
        <v>111AG643555</v>
      </c>
      <c r="B675" s="81" t="str">
        <f t="shared" si="156"/>
        <v>SE</v>
      </c>
      <c r="C675" s="81" t="str">
        <f t="shared" si="157"/>
        <v>SECAmb</v>
      </c>
      <c r="D675" s="70">
        <v>43555</v>
      </c>
      <c r="E675" s="95" t="s">
        <v>298</v>
      </c>
      <c r="F675" s="95" t="s">
        <v>299</v>
      </c>
      <c r="G675" s="100">
        <v>3392</v>
      </c>
      <c r="H675" s="120">
        <v>3392</v>
      </c>
      <c r="I675" s="135">
        <v>2472</v>
      </c>
      <c r="J675" s="100">
        <v>621</v>
      </c>
      <c r="K675" s="100">
        <v>163</v>
      </c>
      <c r="L675" s="100">
        <v>118</v>
      </c>
      <c r="M675" s="100">
        <v>0</v>
      </c>
      <c r="N675" s="120">
        <v>18</v>
      </c>
      <c r="O675" s="121">
        <v>3052</v>
      </c>
      <c r="P675" s="100">
        <v>212</v>
      </c>
      <c r="Q675" s="100">
        <v>128</v>
      </c>
      <c r="R675" s="120">
        <v>0</v>
      </c>
      <c r="S675" s="121">
        <v>597</v>
      </c>
      <c r="T675" s="100">
        <v>1983</v>
      </c>
      <c r="U675" s="100">
        <v>646</v>
      </c>
      <c r="V675" s="100">
        <v>166</v>
      </c>
      <c r="W675" s="120">
        <v>0</v>
      </c>
      <c r="X675" s="121">
        <v>334</v>
      </c>
      <c r="Y675" s="100">
        <v>929</v>
      </c>
      <c r="Z675" s="100">
        <v>781</v>
      </c>
      <c r="AA675" s="100">
        <v>819</v>
      </c>
      <c r="AB675" s="100">
        <v>529</v>
      </c>
      <c r="AC675" s="120">
        <v>0</v>
      </c>
      <c r="AD675" s="121">
        <v>0</v>
      </c>
      <c r="AE675" s="100">
        <v>0</v>
      </c>
      <c r="AF675" s="100">
        <v>0</v>
      </c>
      <c r="AG675" s="100">
        <v>0</v>
      </c>
      <c r="AH675" s="100">
        <v>3392</v>
      </c>
      <c r="AI675" s="96" t="s">
        <v>0</v>
      </c>
    </row>
    <row r="676" spans="1:35" x14ac:dyDescent="0.2">
      <c r="A676" s="81" t="str">
        <f t="shared" si="155"/>
        <v>111AE143555</v>
      </c>
      <c r="B676" s="81" t="str">
        <f t="shared" si="156"/>
        <v>SE</v>
      </c>
      <c r="C676" s="81" t="str">
        <f t="shared" si="157"/>
        <v>SCAS</v>
      </c>
      <c r="D676" s="70">
        <v>43555</v>
      </c>
      <c r="E676" s="95" t="s">
        <v>161</v>
      </c>
      <c r="F676" s="95" t="s">
        <v>162</v>
      </c>
      <c r="G676" s="100">
        <v>900</v>
      </c>
      <c r="H676" s="120">
        <v>120</v>
      </c>
      <c r="I676" s="135">
        <v>86</v>
      </c>
      <c r="J676" s="100">
        <v>20</v>
      </c>
      <c r="K676" s="100">
        <v>9</v>
      </c>
      <c r="L676" s="100">
        <v>2</v>
      </c>
      <c r="M676" s="100">
        <v>1</v>
      </c>
      <c r="N676" s="120">
        <v>2</v>
      </c>
      <c r="O676" s="121">
        <v>103</v>
      </c>
      <c r="P676" s="100">
        <v>8</v>
      </c>
      <c r="Q676" s="100">
        <v>6</v>
      </c>
      <c r="R676" s="120">
        <v>3</v>
      </c>
      <c r="S676" s="121">
        <v>24</v>
      </c>
      <c r="T676" s="100">
        <v>63</v>
      </c>
      <c r="U676" s="100">
        <v>23</v>
      </c>
      <c r="V676" s="100">
        <v>3</v>
      </c>
      <c r="W676" s="120">
        <v>7</v>
      </c>
      <c r="X676" s="121">
        <v>24</v>
      </c>
      <c r="Y676" s="100">
        <v>40</v>
      </c>
      <c r="Z676" s="100">
        <v>37</v>
      </c>
      <c r="AA676" s="100">
        <v>5</v>
      </c>
      <c r="AB676" s="100">
        <v>10</v>
      </c>
      <c r="AC676" s="120">
        <v>11</v>
      </c>
      <c r="AD676" s="121">
        <v>77</v>
      </c>
      <c r="AE676" s="100">
        <v>29</v>
      </c>
      <c r="AF676" s="100">
        <v>6</v>
      </c>
      <c r="AG676" s="100">
        <v>5</v>
      </c>
      <c r="AH676" s="100">
        <v>3</v>
      </c>
      <c r="AI676" s="96" t="s">
        <v>0</v>
      </c>
    </row>
    <row r="677" spans="1:35" x14ac:dyDescent="0.2">
      <c r="A677" s="81" t="str">
        <f t="shared" si="155"/>
        <v>111AG943555</v>
      </c>
      <c r="B677" s="81" t="str">
        <f t="shared" si="156"/>
        <v>SE</v>
      </c>
      <c r="C677" s="81" t="str">
        <f t="shared" si="157"/>
        <v>SCAS</v>
      </c>
      <c r="D677" s="70">
        <v>43555</v>
      </c>
      <c r="E677" s="95" t="s">
        <v>458</v>
      </c>
      <c r="F677" s="95" t="s">
        <v>459</v>
      </c>
      <c r="G677" s="100">
        <v>1200</v>
      </c>
      <c r="H677" s="120">
        <v>147</v>
      </c>
      <c r="I677" s="135">
        <v>105</v>
      </c>
      <c r="J677" s="100">
        <v>20</v>
      </c>
      <c r="K677" s="100">
        <v>7</v>
      </c>
      <c r="L677" s="100">
        <v>7</v>
      </c>
      <c r="M677" s="100">
        <v>3</v>
      </c>
      <c r="N677" s="120">
        <v>5</v>
      </c>
      <c r="O677" s="121">
        <v>120</v>
      </c>
      <c r="P677" s="100">
        <v>19</v>
      </c>
      <c r="Q677" s="100">
        <v>6</v>
      </c>
      <c r="R677" s="120">
        <v>7</v>
      </c>
      <c r="S677" s="121">
        <v>37</v>
      </c>
      <c r="T677" s="100">
        <v>71</v>
      </c>
      <c r="U677" s="100">
        <v>27</v>
      </c>
      <c r="V677" s="100">
        <v>4</v>
      </c>
      <c r="W677" s="120">
        <v>8</v>
      </c>
      <c r="X677" s="121">
        <v>33</v>
      </c>
      <c r="Y677" s="100">
        <v>54</v>
      </c>
      <c r="Z677" s="100">
        <v>63</v>
      </c>
      <c r="AA677" s="100">
        <v>4</v>
      </c>
      <c r="AB677" s="100">
        <v>12</v>
      </c>
      <c r="AC677" s="120">
        <v>11</v>
      </c>
      <c r="AD677" s="121">
        <v>95</v>
      </c>
      <c r="AE677" s="100">
        <v>37</v>
      </c>
      <c r="AF677" s="100">
        <v>10</v>
      </c>
      <c r="AG677" s="100">
        <v>2</v>
      </c>
      <c r="AH677" s="100">
        <v>4</v>
      </c>
      <c r="AI677" s="96" t="s">
        <v>0</v>
      </c>
    </row>
    <row r="678" spans="1:35" x14ac:dyDescent="0.2">
      <c r="A678" s="81" t="str">
        <f t="shared" si="155"/>
        <v>111AE543555</v>
      </c>
      <c r="B678" s="81" t="str">
        <f t="shared" si="156"/>
        <v>SW</v>
      </c>
      <c r="C678" s="81" t="str">
        <f t="shared" si="157"/>
        <v>SWAS</v>
      </c>
      <c r="D678" s="70">
        <v>43555</v>
      </c>
      <c r="E678" s="95" t="s">
        <v>173</v>
      </c>
      <c r="F678" s="95" t="s">
        <v>174</v>
      </c>
      <c r="G678" s="100">
        <v>1750</v>
      </c>
      <c r="H678" s="120">
        <v>422</v>
      </c>
      <c r="I678" s="135">
        <v>301</v>
      </c>
      <c r="J678" s="100">
        <v>64</v>
      </c>
      <c r="K678" s="100">
        <v>10</v>
      </c>
      <c r="L678" s="100">
        <v>21</v>
      </c>
      <c r="M678" s="100">
        <v>13</v>
      </c>
      <c r="N678" s="120">
        <v>13</v>
      </c>
      <c r="O678" s="121">
        <v>357</v>
      </c>
      <c r="P678" s="100">
        <v>20</v>
      </c>
      <c r="Q678" s="100">
        <v>11</v>
      </c>
      <c r="R678" s="120">
        <v>34</v>
      </c>
      <c r="S678" s="121">
        <v>92</v>
      </c>
      <c r="T678" s="100">
        <v>229</v>
      </c>
      <c r="U678" s="100">
        <v>62</v>
      </c>
      <c r="V678" s="100">
        <v>20</v>
      </c>
      <c r="W678" s="120">
        <v>19</v>
      </c>
      <c r="X678" s="121">
        <v>85</v>
      </c>
      <c r="Y678" s="100">
        <v>119</v>
      </c>
      <c r="Z678" s="100">
        <v>83</v>
      </c>
      <c r="AA678" s="100">
        <v>79</v>
      </c>
      <c r="AB678" s="100">
        <v>37</v>
      </c>
      <c r="AC678" s="120">
        <v>19</v>
      </c>
      <c r="AD678" s="121">
        <v>286</v>
      </c>
      <c r="AE678" s="100">
        <v>95</v>
      </c>
      <c r="AF678" s="100">
        <v>20</v>
      </c>
      <c r="AG678" s="100">
        <v>13</v>
      </c>
      <c r="AH678" s="100">
        <v>8</v>
      </c>
      <c r="AI678" s="96" t="s">
        <v>0</v>
      </c>
    </row>
    <row r="679" spans="1:35" x14ac:dyDescent="0.2">
      <c r="A679" s="81" t="str">
        <f t="shared" si="155"/>
        <v>111AB243555</v>
      </c>
      <c r="B679" s="81" t="str">
        <f t="shared" si="156"/>
        <v>E</v>
      </c>
      <c r="C679" s="81" t="str">
        <f t="shared" si="157"/>
        <v>HUC</v>
      </c>
      <c r="D679" s="70">
        <v>43555</v>
      </c>
      <c r="E679" s="95" t="s">
        <v>43</v>
      </c>
      <c r="F679" s="95" t="s">
        <v>44</v>
      </c>
      <c r="G679" s="100">
        <v>1664</v>
      </c>
      <c r="H679" s="120">
        <v>414</v>
      </c>
      <c r="I679" s="135">
        <v>325</v>
      </c>
      <c r="J679" s="100">
        <v>70</v>
      </c>
      <c r="K679" s="100">
        <v>10</v>
      </c>
      <c r="L679" s="100">
        <v>9</v>
      </c>
      <c r="M679" s="100">
        <v>0</v>
      </c>
      <c r="N679" s="120">
        <v>0</v>
      </c>
      <c r="O679" s="121">
        <v>375</v>
      </c>
      <c r="P679" s="100">
        <v>26</v>
      </c>
      <c r="Q679" s="100">
        <v>8</v>
      </c>
      <c r="R679" s="120">
        <v>5</v>
      </c>
      <c r="S679" s="121">
        <v>106</v>
      </c>
      <c r="T679" s="100">
        <v>218</v>
      </c>
      <c r="U679" s="100">
        <v>55</v>
      </c>
      <c r="V679" s="100">
        <v>18</v>
      </c>
      <c r="W679" s="120">
        <v>17</v>
      </c>
      <c r="X679" s="121">
        <v>68</v>
      </c>
      <c r="Y679" s="100">
        <v>116</v>
      </c>
      <c r="Z679" s="100">
        <v>161</v>
      </c>
      <c r="AA679" s="100">
        <v>15</v>
      </c>
      <c r="AB679" s="100">
        <v>23</v>
      </c>
      <c r="AC679" s="120">
        <v>31</v>
      </c>
      <c r="AD679" s="121">
        <v>325</v>
      </c>
      <c r="AE679" s="100">
        <v>70</v>
      </c>
      <c r="AF679" s="100">
        <v>10</v>
      </c>
      <c r="AG679" s="100">
        <v>9</v>
      </c>
      <c r="AH679" s="100">
        <v>0</v>
      </c>
      <c r="AI679" s="96" t="s">
        <v>0</v>
      </c>
    </row>
    <row r="680" spans="1:35" x14ac:dyDescent="0.2">
      <c r="A680" s="81" t="str">
        <f t="shared" si="155"/>
        <v>111AC543555</v>
      </c>
      <c r="B680" s="81" t="str">
        <f t="shared" si="156"/>
        <v>E</v>
      </c>
      <c r="C680" s="81" t="str">
        <f t="shared" si="157"/>
        <v>HUC</v>
      </c>
      <c r="D680" s="70">
        <v>43555</v>
      </c>
      <c r="E680" s="95" t="s">
        <v>92</v>
      </c>
      <c r="F680" s="95" t="s">
        <v>93</v>
      </c>
      <c r="G680" s="100">
        <v>1279</v>
      </c>
      <c r="H680" s="120">
        <v>350</v>
      </c>
      <c r="I680" s="135">
        <v>253</v>
      </c>
      <c r="J680" s="100">
        <v>62</v>
      </c>
      <c r="K680" s="100">
        <v>17</v>
      </c>
      <c r="L680" s="100">
        <v>16</v>
      </c>
      <c r="M680" s="100">
        <v>0</v>
      </c>
      <c r="N680" s="120">
        <v>2</v>
      </c>
      <c r="O680" s="121">
        <v>304</v>
      </c>
      <c r="P680" s="100">
        <v>31</v>
      </c>
      <c r="Q680" s="100">
        <v>10</v>
      </c>
      <c r="R680" s="120">
        <v>5</v>
      </c>
      <c r="S680" s="121">
        <v>74</v>
      </c>
      <c r="T680" s="100">
        <v>208</v>
      </c>
      <c r="U680" s="100">
        <v>47</v>
      </c>
      <c r="V680" s="100">
        <v>13</v>
      </c>
      <c r="W680" s="120">
        <v>8</v>
      </c>
      <c r="X680" s="121">
        <v>66</v>
      </c>
      <c r="Y680" s="100">
        <v>102</v>
      </c>
      <c r="Z680" s="100">
        <v>128</v>
      </c>
      <c r="AA680" s="100">
        <v>10</v>
      </c>
      <c r="AB680" s="100">
        <v>18</v>
      </c>
      <c r="AC680" s="120">
        <v>26</v>
      </c>
      <c r="AD680" s="121">
        <v>253</v>
      </c>
      <c r="AE680" s="100">
        <v>62</v>
      </c>
      <c r="AF680" s="100">
        <v>16</v>
      </c>
      <c r="AG680" s="100">
        <v>0</v>
      </c>
      <c r="AH680" s="100">
        <v>19</v>
      </c>
      <c r="AI680" s="96" t="s">
        <v>0</v>
      </c>
    </row>
    <row r="681" spans="1:35" x14ac:dyDescent="0.2">
      <c r="A681" s="81" t="str">
        <f t="shared" si="155"/>
        <v>111AG743555</v>
      </c>
      <c r="B681" s="81" t="str">
        <f t="shared" si="156"/>
        <v>E</v>
      </c>
      <c r="C681" s="81" t="str">
        <f t="shared" si="157"/>
        <v>HUC</v>
      </c>
      <c r="D681" s="70">
        <v>43555</v>
      </c>
      <c r="E681" s="95" t="s">
        <v>304</v>
      </c>
      <c r="F681" s="95" t="s">
        <v>305</v>
      </c>
      <c r="G681" s="100">
        <v>916</v>
      </c>
      <c r="H681" s="120">
        <v>223</v>
      </c>
      <c r="I681" s="135">
        <v>174</v>
      </c>
      <c r="J681" s="100">
        <v>37</v>
      </c>
      <c r="K681" s="100">
        <v>6</v>
      </c>
      <c r="L681" s="100">
        <v>6</v>
      </c>
      <c r="M681" s="100">
        <v>0</v>
      </c>
      <c r="N681" s="120">
        <v>0</v>
      </c>
      <c r="O681" s="121">
        <v>201</v>
      </c>
      <c r="P681" s="100">
        <v>16</v>
      </c>
      <c r="Q681" s="100">
        <v>3</v>
      </c>
      <c r="R681" s="120">
        <v>3</v>
      </c>
      <c r="S681" s="121">
        <v>59</v>
      </c>
      <c r="T681" s="100">
        <v>115</v>
      </c>
      <c r="U681" s="100">
        <v>35</v>
      </c>
      <c r="V681" s="100">
        <v>10</v>
      </c>
      <c r="W681" s="120">
        <v>4</v>
      </c>
      <c r="X681" s="121">
        <v>39</v>
      </c>
      <c r="Y681" s="100">
        <v>70</v>
      </c>
      <c r="Z681" s="100">
        <v>78</v>
      </c>
      <c r="AA681" s="100">
        <v>7</v>
      </c>
      <c r="AB681" s="100">
        <v>15</v>
      </c>
      <c r="AC681" s="120">
        <v>14</v>
      </c>
      <c r="AD681" s="121">
        <v>174</v>
      </c>
      <c r="AE681" s="100">
        <v>37</v>
      </c>
      <c r="AF681" s="100">
        <v>6</v>
      </c>
      <c r="AG681" s="100">
        <v>0</v>
      </c>
      <c r="AH681" s="100">
        <v>6</v>
      </c>
      <c r="AI681" s="96" t="s">
        <v>0</v>
      </c>
    </row>
    <row r="682" spans="1:35" x14ac:dyDescent="0.2">
      <c r="A682" s="82" t="str">
        <f t="shared" si="155"/>
        <v>111AA743738</v>
      </c>
      <c r="B682" s="82" t="str">
        <f t="shared" si="156"/>
        <v>L</v>
      </c>
      <c r="C682" s="82" t="str">
        <f t="shared" si="157"/>
        <v>LCW</v>
      </c>
      <c r="D682" s="90">
        <v>43738</v>
      </c>
      <c r="E682" s="97" t="s">
        <v>35</v>
      </c>
      <c r="F682" s="97" t="s">
        <v>36</v>
      </c>
      <c r="G682" s="99">
        <v>835</v>
      </c>
      <c r="H682" s="118">
        <v>68</v>
      </c>
      <c r="I682" s="99">
        <v>47</v>
      </c>
      <c r="J682" s="99">
        <v>13</v>
      </c>
      <c r="K682" s="99">
        <v>3</v>
      </c>
      <c r="L682" s="99">
        <v>1</v>
      </c>
      <c r="M682" s="99">
        <v>1</v>
      </c>
      <c r="N682" s="118">
        <v>3</v>
      </c>
      <c r="O682" s="119">
        <v>66</v>
      </c>
      <c r="P682" s="99">
        <v>2</v>
      </c>
      <c r="Q682" s="99">
        <v>0</v>
      </c>
      <c r="R682" s="118">
        <v>0</v>
      </c>
      <c r="S682" s="119">
        <v>26</v>
      </c>
      <c r="T682" s="99">
        <v>30</v>
      </c>
      <c r="U682" s="99">
        <v>10</v>
      </c>
      <c r="V682" s="99">
        <v>2</v>
      </c>
      <c r="W682" s="118">
        <v>0</v>
      </c>
      <c r="X682" s="119">
        <v>16</v>
      </c>
      <c r="Y682" s="99">
        <v>24</v>
      </c>
      <c r="Z682" s="99">
        <v>21</v>
      </c>
      <c r="AA682" s="99">
        <v>1</v>
      </c>
      <c r="AB682" s="99">
        <v>6</v>
      </c>
      <c r="AC682" s="118">
        <v>0</v>
      </c>
      <c r="AD682" s="119">
        <v>53</v>
      </c>
      <c r="AE682" s="99">
        <v>10</v>
      </c>
      <c r="AF682" s="99">
        <v>4</v>
      </c>
      <c r="AG682" s="99">
        <v>1</v>
      </c>
      <c r="AH682" s="99">
        <v>0</v>
      </c>
      <c r="AI682" s="98" t="s">
        <v>0</v>
      </c>
    </row>
    <row r="683" spans="1:35" x14ac:dyDescent="0.2">
      <c r="A683" s="81" t="str">
        <f t="shared" si="155"/>
        <v>111AD543738</v>
      </c>
      <c r="B683" s="83" t="str">
        <f t="shared" si="156"/>
        <v>L</v>
      </c>
      <c r="C683" s="83" t="str">
        <f t="shared" si="157"/>
        <v>LCW</v>
      </c>
      <c r="D683" s="70">
        <v>43738</v>
      </c>
      <c r="E683" s="95" t="s">
        <v>113</v>
      </c>
      <c r="F683" s="95" t="s">
        <v>114</v>
      </c>
      <c r="G683" s="100">
        <v>1050</v>
      </c>
      <c r="H683" s="120">
        <v>80</v>
      </c>
      <c r="I683" s="135">
        <v>45</v>
      </c>
      <c r="J683" s="100">
        <v>17</v>
      </c>
      <c r="K683" s="100">
        <v>9</v>
      </c>
      <c r="L683" s="100">
        <v>1</v>
      </c>
      <c r="M683" s="100">
        <v>4</v>
      </c>
      <c r="N683" s="120">
        <v>4</v>
      </c>
      <c r="O683" s="121">
        <v>73</v>
      </c>
      <c r="P683" s="100">
        <v>4</v>
      </c>
      <c r="Q683" s="100">
        <v>1</v>
      </c>
      <c r="R683" s="120">
        <v>2</v>
      </c>
      <c r="S683" s="121">
        <v>30</v>
      </c>
      <c r="T683" s="100">
        <v>32</v>
      </c>
      <c r="U683" s="100">
        <v>13</v>
      </c>
      <c r="V683" s="100">
        <v>4</v>
      </c>
      <c r="W683" s="120">
        <v>1</v>
      </c>
      <c r="X683" s="121">
        <v>10</v>
      </c>
      <c r="Y683" s="100">
        <v>21</v>
      </c>
      <c r="Z683" s="100">
        <v>43</v>
      </c>
      <c r="AA683" s="100">
        <v>2</v>
      </c>
      <c r="AB683" s="100">
        <v>3</v>
      </c>
      <c r="AC683" s="120">
        <v>1</v>
      </c>
      <c r="AD683" s="121">
        <v>47</v>
      </c>
      <c r="AE683" s="100">
        <v>23</v>
      </c>
      <c r="AF683" s="100">
        <v>7</v>
      </c>
      <c r="AG683" s="100">
        <v>2</v>
      </c>
      <c r="AH683" s="100">
        <v>1</v>
      </c>
      <c r="AI683" s="96" t="s">
        <v>0</v>
      </c>
    </row>
    <row r="684" spans="1:35" x14ac:dyDescent="0.2">
      <c r="A684" s="81" t="str">
        <f t="shared" si="155"/>
        <v>111AF143738</v>
      </c>
      <c r="B684" s="83" t="str">
        <f t="shared" si="156"/>
        <v>SW</v>
      </c>
      <c r="C684" s="83" t="str">
        <f t="shared" si="157"/>
        <v>Kernow Health</v>
      </c>
      <c r="D684" s="70">
        <v>43738</v>
      </c>
      <c r="E684" s="95" t="s">
        <v>192</v>
      </c>
      <c r="F684" s="95" t="s">
        <v>193</v>
      </c>
      <c r="G684" s="100">
        <v>1600</v>
      </c>
      <c r="H684" s="120">
        <v>158</v>
      </c>
      <c r="I684" s="135">
        <v>113</v>
      </c>
      <c r="J684" s="100">
        <v>21</v>
      </c>
      <c r="K684" s="100">
        <v>12</v>
      </c>
      <c r="L684" s="100">
        <v>2</v>
      </c>
      <c r="M684" s="100">
        <v>7</v>
      </c>
      <c r="N684" s="120">
        <v>3</v>
      </c>
      <c r="O684" s="121">
        <v>143</v>
      </c>
      <c r="P684" s="100">
        <v>13</v>
      </c>
      <c r="Q684" s="100">
        <v>1</v>
      </c>
      <c r="R684" s="120">
        <v>1</v>
      </c>
      <c r="S684" s="121">
        <v>51</v>
      </c>
      <c r="T684" s="100">
        <v>38</v>
      </c>
      <c r="U684" s="100">
        <v>22</v>
      </c>
      <c r="V684" s="100">
        <v>8</v>
      </c>
      <c r="W684" s="120">
        <v>39</v>
      </c>
      <c r="X684" s="121">
        <v>15</v>
      </c>
      <c r="Y684" s="100">
        <v>30</v>
      </c>
      <c r="Z684" s="100">
        <v>39</v>
      </c>
      <c r="AA684" s="100">
        <v>53</v>
      </c>
      <c r="AB684" s="100">
        <v>18</v>
      </c>
      <c r="AC684" s="120">
        <v>3</v>
      </c>
      <c r="AD684" s="121">
        <v>108</v>
      </c>
      <c r="AE684" s="100">
        <v>38</v>
      </c>
      <c r="AF684" s="100">
        <v>8</v>
      </c>
      <c r="AG684" s="100">
        <v>3</v>
      </c>
      <c r="AH684" s="100">
        <v>1</v>
      </c>
      <c r="AI684" s="96" t="s">
        <v>0</v>
      </c>
    </row>
    <row r="685" spans="1:35" x14ac:dyDescent="0.2">
      <c r="A685" s="81" t="str">
        <f t="shared" si="155"/>
        <v>111AF243738</v>
      </c>
      <c r="B685" s="83" t="str">
        <f t="shared" si="156"/>
        <v>SW</v>
      </c>
      <c r="C685" s="83" t="str">
        <f t="shared" si="157"/>
        <v>Devon Doctors</v>
      </c>
      <c r="D685" s="70">
        <v>43738</v>
      </c>
      <c r="E685" s="95" t="s">
        <v>194</v>
      </c>
      <c r="F685" s="95" t="s">
        <v>195</v>
      </c>
      <c r="G685" s="100">
        <v>2600</v>
      </c>
      <c r="H685" s="120">
        <v>257</v>
      </c>
      <c r="I685" s="135">
        <v>176</v>
      </c>
      <c r="J685" s="100">
        <v>39</v>
      </c>
      <c r="K685" s="100">
        <v>9</v>
      </c>
      <c r="L685" s="100">
        <v>12</v>
      </c>
      <c r="M685" s="100">
        <v>17</v>
      </c>
      <c r="N685" s="120">
        <v>4</v>
      </c>
      <c r="O685" s="121">
        <v>219</v>
      </c>
      <c r="P685" s="100">
        <v>25</v>
      </c>
      <c r="Q685" s="100">
        <v>12</v>
      </c>
      <c r="R685" s="120">
        <v>1</v>
      </c>
      <c r="S685" s="121">
        <v>54</v>
      </c>
      <c r="T685" s="100">
        <v>86</v>
      </c>
      <c r="U685" s="100">
        <v>43</v>
      </c>
      <c r="V685" s="100">
        <v>12</v>
      </c>
      <c r="W685" s="120">
        <v>62</v>
      </c>
      <c r="X685" s="121">
        <v>18</v>
      </c>
      <c r="Y685" s="100">
        <v>57</v>
      </c>
      <c r="Z685" s="100">
        <v>70</v>
      </c>
      <c r="AA685" s="100">
        <v>79</v>
      </c>
      <c r="AB685" s="100">
        <v>30</v>
      </c>
      <c r="AC685" s="120">
        <v>3</v>
      </c>
      <c r="AD685" s="121">
        <v>183</v>
      </c>
      <c r="AE685" s="100">
        <v>40</v>
      </c>
      <c r="AF685" s="100">
        <v>14</v>
      </c>
      <c r="AG685" s="100">
        <v>18</v>
      </c>
      <c r="AH685" s="100">
        <v>2</v>
      </c>
      <c r="AI685" s="96" t="s">
        <v>0</v>
      </c>
    </row>
    <row r="686" spans="1:35" x14ac:dyDescent="0.2">
      <c r="A686" s="81" t="str">
        <f t="shared" ref="A686:A692" si="159">CONCATENATE(E686,D686)</f>
        <v>111AF443738</v>
      </c>
      <c r="B686" s="83" t="str">
        <f t="shared" si="156"/>
        <v>M</v>
      </c>
      <c r="C686" s="83" t="str">
        <f t="shared" si="157"/>
        <v>Vocare</v>
      </c>
      <c r="D686" s="70">
        <v>43738</v>
      </c>
      <c r="E686" s="95" t="s">
        <v>200</v>
      </c>
      <c r="F686" s="95" t="s">
        <v>201</v>
      </c>
      <c r="G686" s="100">
        <v>5800</v>
      </c>
      <c r="H686" s="120">
        <v>573</v>
      </c>
      <c r="I686" s="135">
        <v>432</v>
      </c>
      <c r="J686" s="100">
        <v>60</v>
      </c>
      <c r="K686" s="100">
        <v>37</v>
      </c>
      <c r="L686" s="100">
        <v>10</v>
      </c>
      <c r="M686" s="100">
        <v>29</v>
      </c>
      <c r="N686" s="120">
        <v>5</v>
      </c>
      <c r="O686" s="121">
        <v>503</v>
      </c>
      <c r="P686" s="100">
        <v>49</v>
      </c>
      <c r="Q686" s="100">
        <v>18</v>
      </c>
      <c r="R686" s="120">
        <v>3</v>
      </c>
      <c r="S686" s="121">
        <v>141</v>
      </c>
      <c r="T686" s="100">
        <v>164</v>
      </c>
      <c r="U686" s="100">
        <v>101</v>
      </c>
      <c r="V686" s="100">
        <v>19</v>
      </c>
      <c r="W686" s="120">
        <v>148</v>
      </c>
      <c r="X686" s="121">
        <v>47</v>
      </c>
      <c r="Y686" s="100">
        <v>117</v>
      </c>
      <c r="Z686" s="100">
        <v>128</v>
      </c>
      <c r="AA686" s="100">
        <v>200</v>
      </c>
      <c r="AB686" s="100">
        <v>71</v>
      </c>
      <c r="AC686" s="120">
        <v>10</v>
      </c>
      <c r="AD686" s="121">
        <v>424</v>
      </c>
      <c r="AE686" s="100">
        <v>94</v>
      </c>
      <c r="AF686" s="100">
        <v>31</v>
      </c>
      <c r="AG686" s="100">
        <v>22</v>
      </c>
      <c r="AH686" s="100">
        <v>2</v>
      </c>
      <c r="AI686" s="96" t="s">
        <v>0</v>
      </c>
    </row>
    <row r="687" spans="1:35" x14ac:dyDescent="0.2">
      <c r="A687" s="81" t="str">
        <f t="shared" si="159"/>
        <v>111AG543738</v>
      </c>
      <c r="B687" s="83" t="str">
        <f t="shared" si="156"/>
        <v>L</v>
      </c>
      <c r="C687" s="83" t="str">
        <f t="shared" si="157"/>
        <v>Vocare</v>
      </c>
      <c r="D687" s="70">
        <v>43738</v>
      </c>
      <c r="E687" s="95" t="s">
        <v>296</v>
      </c>
      <c r="F687" s="95" t="s">
        <v>297</v>
      </c>
      <c r="G687" s="100">
        <v>7500</v>
      </c>
      <c r="H687" s="120">
        <v>734</v>
      </c>
      <c r="I687" s="135">
        <v>494</v>
      </c>
      <c r="J687" s="100">
        <v>104</v>
      </c>
      <c r="K687" s="100">
        <v>36</v>
      </c>
      <c r="L687" s="100">
        <v>23</v>
      </c>
      <c r="M687" s="100">
        <v>58</v>
      </c>
      <c r="N687" s="120">
        <v>19</v>
      </c>
      <c r="O687" s="121">
        <v>597</v>
      </c>
      <c r="P687" s="100">
        <v>84</v>
      </c>
      <c r="Q687" s="100">
        <v>46</v>
      </c>
      <c r="R687" s="120">
        <v>7</v>
      </c>
      <c r="S687" s="121">
        <v>201</v>
      </c>
      <c r="T687" s="100">
        <v>231</v>
      </c>
      <c r="U687" s="100">
        <v>100</v>
      </c>
      <c r="V687" s="100">
        <v>27</v>
      </c>
      <c r="W687" s="120">
        <v>175</v>
      </c>
      <c r="X687" s="121">
        <v>75</v>
      </c>
      <c r="Y687" s="100">
        <v>205</v>
      </c>
      <c r="Z687" s="100">
        <v>148</v>
      </c>
      <c r="AA687" s="100">
        <v>208</v>
      </c>
      <c r="AB687" s="100">
        <v>86</v>
      </c>
      <c r="AC687" s="120">
        <v>12</v>
      </c>
      <c r="AD687" s="121">
        <v>483</v>
      </c>
      <c r="AE687" s="100">
        <v>139</v>
      </c>
      <c r="AF687" s="100">
        <v>39</v>
      </c>
      <c r="AG687" s="100">
        <v>62</v>
      </c>
      <c r="AH687" s="100">
        <v>11</v>
      </c>
      <c r="AI687" s="96" t="s">
        <v>0</v>
      </c>
    </row>
    <row r="688" spans="1:35" x14ac:dyDescent="0.2">
      <c r="A688" s="81" t="str">
        <f t="shared" si="159"/>
        <v>111AH143738</v>
      </c>
      <c r="B688" s="83" t="str">
        <f t="shared" si="156"/>
        <v>SW</v>
      </c>
      <c r="C688" s="83" t="str">
        <f t="shared" si="157"/>
        <v>Medvivo</v>
      </c>
      <c r="D688" s="70">
        <v>43738</v>
      </c>
      <c r="E688" s="95" t="s">
        <v>493</v>
      </c>
      <c r="F688" s="95" t="s">
        <v>492</v>
      </c>
      <c r="G688" s="100">
        <v>3600</v>
      </c>
      <c r="H688" s="120">
        <v>351</v>
      </c>
      <c r="I688" s="135">
        <v>255</v>
      </c>
      <c r="J688" s="100">
        <v>52</v>
      </c>
      <c r="K688" s="100">
        <v>11</v>
      </c>
      <c r="L688" s="100">
        <v>12</v>
      </c>
      <c r="M688" s="100">
        <v>14</v>
      </c>
      <c r="N688" s="120">
        <v>7</v>
      </c>
      <c r="O688" s="121">
        <v>315</v>
      </c>
      <c r="P688" s="100">
        <v>25</v>
      </c>
      <c r="Q688" s="100">
        <v>6</v>
      </c>
      <c r="R688" s="120">
        <v>5</v>
      </c>
      <c r="S688" s="121">
        <v>80</v>
      </c>
      <c r="T688" s="100">
        <v>102</v>
      </c>
      <c r="U688" s="100">
        <v>53</v>
      </c>
      <c r="V688" s="100">
        <v>11</v>
      </c>
      <c r="W688" s="120">
        <v>105</v>
      </c>
      <c r="X688" s="121">
        <v>28</v>
      </c>
      <c r="Y688" s="100">
        <v>72</v>
      </c>
      <c r="Z688" s="100">
        <v>78</v>
      </c>
      <c r="AA688" s="100">
        <v>129</v>
      </c>
      <c r="AB688" s="100">
        <v>35</v>
      </c>
      <c r="AC688" s="120">
        <v>9</v>
      </c>
      <c r="AD688" s="121">
        <v>248</v>
      </c>
      <c r="AE688" s="100">
        <v>70</v>
      </c>
      <c r="AF688" s="100">
        <v>14</v>
      </c>
      <c r="AG688" s="100">
        <v>12</v>
      </c>
      <c r="AH688" s="100">
        <v>7</v>
      </c>
      <c r="AI688" s="96" t="s">
        <v>0</v>
      </c>
    </row>
    <row r="689" spans="1:35" x14ac:dyDescent="0.2">
      <c r="A689" s="81" t="str">
        <f t="shared" si="159"/>
        <v>111AA243738</v>
      </c>
      <c r="B689" s="83" t="str">
        <f t="shared" si="156"/>
        <v>M</v>
      </c>
      <c r="C689" s="83" t="str">
        <f t="shared" si="157"/>
        <v>DHU</v>
      </c>
      <c r="D689" s="70">
        <v>43738</v>
      </c>
      <c r="E689" s="95" t="s">
        <v>25</v>
      </c>
      <c r="F689" s="95" t="s">
        <v>26</v>
      </c>
      <c r="G689" s="100">
        <v>646</v>
      </c>
      <c r="H689" s="120">
        <v>156</v>
      </c>
      <c r="I689" s="135">
        <v>102</v>
      </c>
      <c r="J689" s="100">
        <v>35</v>
      </c>
      <c r="K689" s="100">
        <v>4</v>
      </c>
      <c r="L689" s="100">
        <v>11</v>
      </c>
      <c r="M689" s="100">
        <v>0</v>
      </c>
      <c r="N689" s="120">
        <v>4</v>
      </c>
      <c r="O689" s="121">
        <v>136</v>
      </c>
      <c r="P689" s="100">
        <v>12</v>
      </c>
      <c r="Q689" s="100">
        <v>4</v>
      </c>
      <c r="R689" s="120">
        <v>4</v>
      </c>
      <c r="S689" s="121">
        <v>50</v>
      </c>
      <c r="T689" s="100">
        <v>69</v>
      </c>
      <c r="U689" s="100">
        <v>28</v>
      </c>
      <c r="V689" s="100">
        <v>7</v>
      </c>
      <c r="W689" s="120">
        <v>2</v>
      </c>
      <c r="X689" s="121">
        <v>30</v>
      </c>
      <c r="Y689" s="100">
        <v>41</v>
      </c>
      <c r="Z689" s="100">
        <v>57</v>
      </c>
      <c r="AA689" s="100">
        <v>7</v>
      </c>
      <c r="AB689" s="100">
        <v>10</v>
      </c>
      <c r="AC689" s="120">
        <v>11</v>
      </c>
      <c r="AD689" s="121">
        <v>99</v>
      </c>
      <c r="AE689" s="100">
        <v>41</v>
      </c>
      <c r="AF689" s="100">
        <v>7</v>
      </c>
      <c r="AG689" s="100">
        <v>8</v>
      </c>
      <c r="AH689" s="100">
        <v>1</v>
      </c>
      <c r="AI689" s="96" t="s">
        <v>0</v>
      </c>
    </row>
    <row r="690" spans="1:35" x14ac:dyDescent="0.2">
      <c r="A690" s="81" t="str">
        <f t="shared" si="159"/>
        <v>111AA443738</v>
      </c>
      <c r="B690" s="83" t="str">
        <f t="shared" si="156"/>
        <v>M</v>
      </c>
      <c r="C690" s="83" t="str">
        <f t="shared" si="157"/>
        <v>DHU</v>
      </c>
      <c r="D690" s="70">
        <v>43738</v>
      </c>
      <c r="E690" s="95" t="s">
        <v>28</v>
      </c>
      <c r="F690" s="95" t="s">
        <v>29</v>
      </c>
      <c r="G690" s="100">
        <v>650</v>
      </c>
      <c r="H690" s="120">
        <v>140</v>
      </c>
      <c r="I690" s="135">
        <v>75</v>
      </c>
      <c r="J690" s="100">
        <v>36</v>
      </c>
      <c r="K690" s="100">
        <v>7</v>
      </c>
      <c r="L690" s="100">
        <v>12</v>
      </c>
      <c r="M690" s="100">
        <v>0</v>
      </c>
      <c r="N690" s="120">
        <v>10</v>
      </c>
      <c r="O690" s="121">
        <v>114</v>
      </c>
      <c r="P690" s="100">
        <v>18</v>
      </c>
      <c r="Q690" s="100">
        <v>5</v>
      </c>
      <c r="R690" s="120">
        <v>3</v>
      </c>
      <c r="S690" s="121">
        <v>33</v>
      </c>
      <c r="T690" s="100">
        <v>65</v>
      </c>
      <c r="U690" s="100">
        <v>27</v>
      </c>
      <c r="V690" s="100">
        <v>9</v>
      </c>
      <c r="W690" s="120">
        <v>6</v>
      </c>
      <c r="X690" s="121">
        <v>28</v>
      </c>
      <c r="Y690" s="100">
        <v>30</v>
      </c>
      <c r="Z690" s="100">
        <v>67</v>
      </c>
      <c r="AA690" s="100">
        <v>3</v>
      </c>
      <c r="AB690" s="100">
        <v>4</v>
      </c>
      <c r="AC690" s="120">
        <v>8</v>
      </c>
      <c r="AD690" s="121">
        <v>75</v>
      </c>
      <c r="AE690" s="100">
        <v>36</v>
      </c>
      <c r="AF690" s="100">
        <v>7</v>
      </c>
      <c r="AG690" s="100">
        <v>12</v>
      </c>
      <c r="AH690" s="100">
        <v>10</v>
      </c>
      <c r="AI690" s="96" t="s">
        <v>0</v>
      </c>
    </row>
    <row r="691" spans="1:35" x14ac:dyDescent="0.2">
      <c r="A691" s="81" t="str">
        <f t="shared" si="159"/>
        <v>111AA543738</v>
      </c>
      <c r="B691" s="83" t="str">
        <f t="shared" ref="B691:B754" si="160">INDEX($AL$13:$AN$86,MATCH($E691,Area_Code,0),2)</f>
        <v>M</v>
      </c>
      <c r="C691" s="83" t="str">
        <f t="shared" ref="C691:C754" si="161">VLOOKUP($E691,$AL$13:$AN$86,3,0)</f>
        <v>DHU</v>
      </c>
      <c r="D691" s="70">
        <v>43738</v>
      </c>
      <c r="E691" s="95" t="s">
        <v>30</v>
      </c>
      <c r="F691" s="95" t="s">
        <v>31</v>
      </c>
      <c r="G691" s="100">
        <v>650</v>
      </c>
      <c r="H691" s="120">
        <v>169</v>
      </c>
      <c r="I691" s="135">
        <v>101</v>
      </c>
      <c r="J691" s="100">
        <v>37</v>
      </c>
      <c r="K691" s="100">
        <v>9</v>
      </c>
      <c r="L691" s="100">
        <v>11</v>
      </c>
      <c r="M691" s="100">
        <v>0</v>
      </c>
      <c r="N691" s="120">
        <v>11</v>
      </c>
      <c r="O691" s="121">
        <v>141</v>
      </c>
      <c r="P691" s="100">
        <v>19</v>
      </c>
      <c r="Q691" s="100">
        <v>1</v>
      </c>
      <c r="R691" s="120">
        <v>8</v>
      </c>
      <c r="S691" s="121">
        <v>47</v>
      </c>
      <c r="T691" s="100">
        <v>74</v>
      </c>
      <c r="U691" s="100">
        <v>24</v>
      </c>
      <c r="V691" s="100">
        <v>15</v>
      </c>
      <c r="W691" s="120">
        <v>9</v>
      </c>
      <c r="X691" s="121">
        <v>28</v>
      </c>
      <c r="Y691" s="100">
        <v>50</v>
      </c>
      <c r="Z691" s="100">
        <v>55</v>
      </c>
      <c r="AA691" s="100">
        <v>9</v>
      </c>
      <c r="AB691" s="100">
        <v>18</v>
      </c>
      <c r="AC691" s="120">
        <v>9</v>
      </c>
      <c r="AD691" s="121">
        <v>101</v>
      </c>
      <c r="AE691" s="100">
        <v>37</v>
      </c>
      <c r="AF691" s="100">
        <v>9</v>
      </c>
      <c r="AG691" s="100">
        <v>11</v>
      </c>
      <c r="AH691" s="100">
        <v>11</v>
      </c>
      <c r="AI691" s="96" t="s">
        <v>0</v>
      </c>
    </row>
    <row r="692" spans="1:35" x14ac:dyDescent="0.2">
      <c r="A692" s="81" t="str">
        <f t="shared" si="159"/>
        <v>111AC643738</v>
      </c>
      <c r="B692" s="83" t="str">
        <f t="shared" si="160"/>
        <v>M</v>
      </c>
      <c r="C692" s="83" t="str">
        <f t="shared" si="161"/>
        <v>DHU</v>
      </c>
      <c r="D692" s="70">
        <v>43738</v>
      </c>
      <c r="E692" s="95" t="s">
        <v>94</v>
      </c>
      <c r="F692" s="95" t="s">
        <v>95</v>
      </c>
      <c r="G692" s="100">
        <v>644</v>
      </c>
      <c r="H692" s="120">
        <v>153</v>
      </c>
      <c r="I692" s="135">
        <v>109</v>
      </c>
      <c r="J692" s="100">
        <v>26</v>
      </c>
      <c r="K692" s="100">
        <v>6</v>
      </c>
      <c r="L692" s="100">
        <v>8</v>
      </c>
      <c r="M692" s="100">
        <v>0</v>
      </c>
      <c r="N692" s="120">
        <v>4</v>
      </c>
      <c r="O692" s="121">
        <v>133</v>
      </c>
      <c r="P692" s="100">
        <v>16</v>
      </c>
      <c r="Q692" s="100">
        <v>2</v>
      </c>
      <c r="R692" s="120">
        <v>2</v>
      </c>
      <c r="S692" s="121">
        <v>26</v>
      </c>
      <c r="T692" s="100">
        <v>88</v>
      </c>
      <c r="U692" s="100">
        <v>30</v>
      </c>
      <c r="V692" s="100">
        <v>4</v>
      </c>
      <c r="W692" s="120">
        <v>5</v>
      </c>
      <c r="X692" s="121">
        <v>24</v>
      </c>
      <c r="Y692" s="100">
        <v>43</v>
      </c>
      <c r="Z692" s="100">
        <v>61</v>
      </c>
      <c r="AA692" s="100">
        <v>6</v>
      </c>
      <c r="AB692" s="100">
        <v>8</v>
      </c>
      <c r="AC692" s="120">
        <v>11</v>
      </c>
      <c r="AD692" s="121">
        <v>109</v>
      </c>
      <c r="AE692" s="100">
        <v>26</v>
      </c>
      <c r="AF692" s="100">
        <v>6</v>
      </c>
      <c r="AG692" s="100">
        <v>8</v>
      </c>
      <c r="AH692" s="100">
        <v>4</v>
      </c>
      <c r="AI692" s="96" t="s">
        <v>0</v>
      </c>
    </row>
    <row r="693" spans="1:35" x14ac:dyDescent="0.2">
      <c r="A693" s="81" t="str">
        <f t="shared" ref="A693:A707" si="162">CONCATENATE(E693,D693)</f>
        <v>111AC743738</v>
      </c>
      <c r="B693" s="83" t="str">
        <f t="shared" si="160"/>
        <v>E</v>
      </c>
      <c r="C693" s="83" t="str">
        <f t="shared" si="161"/>
        <v>DHU</v>
      </c>
      <c r="D693" s="70">
        <v>43738</v>
      </c>
      <c r="E693" s="95" t="s">
        <v>96</v>
      </c>
      <c r="F693" s="95" t="s">
        <v>97</v>
      </c>
      <c r="G693" s="100">
        <v>572</v>
      </c>
      <c r="H693" s="120">
        <v>108</v>
      </c>
      <c r="I693" s="135">
        <v>77</v>
      </c>
      <c r="J693" s="100">
        <v>15</v>
      </c>
      <c r="K693" s="100">
        <v>3</v>
      </c>
      <c r="L693" s="100">
        <v>4</v>
      </c>
      <c r="M693" s="100">
        <v>0</v>
      </c>
      <c r="N693" s="120">
        <v>9</v>
      </c>
      <c r="O693" s="121">
        <v>95</v>
      </c>
      <c r="P693" s="100">
        <v>10</v>
      </c>
      <c r="Q693" s="100">
        <v>0</v>
      </c>
      <c r="R693" s="120">
        <v>3</v>
      </c>
      <c r="S693" s="121">
        <v>32</v>
      </c>
      <c r="T693" s="100">
        <v>51</v>
      </c>
      <c r="U693" s="100">
        <v>17</v>
      </c>
      <c r="V693" s="100">
        <v>3</v>
      </c>
      <c r="W693" s="120">
        <v>5</v>
      </c>
      <c r="X693" s="121">
        <v>20</v>
      </c>
      <c r="Y693" s="100">
        <v>26</v>
      </c>
      <c r="Z693" s="100">
        <v>48</v>
      </c>
      <c r="AA693" s="100">
        <v>4</v>
      </c>
      <c r="AB693" s="100">
        <v>6</v>
      </c>
      <c r="AC693" s="120">
        <v>4</v>
      </c>
      <c r="AD693" s="121">
        <v>77</v>
      </c>
      <c r="AE693" s="100">
        <v>15</v>
      </c>
      <c r="AF693" s="100">
        <v>3</v>
      </c>
      <c r="AG693" s="100">
        <v>4</v>
      </c>
      <c r="AH693" s="100">
        <v>9</v>
      </c>
      <c r="AI693" s="96" t="s">
        <v>0</v>
      </c>
    </row>
    <row r="694" spans="1:35" x14ac:dyDescent="0.2">
      <c r="A694" s="81" t="str">
        <f t="shared" si="162"/>
        <v>111AC843738</v>
      </c>
      <c r="B694" s="83" t="str">
        <f t="shared" si="160"/>
        <v>M</v>
      </c>
      <c r="C694" s="83" t="str">
        <f t="shared" si="161"/>
        <v>DHU</v>
      </c>
      <c r="D694" s="70">
        <v>43738</v>
      </c>
      <c r="E694" s="95" t="s">
        <v>101</v>
      </c>
      <c r="F694" s="95" t="s">
        <v>102</v>
      </c>
      <c r="G694" s="100">
        <v>360</v>
      </c>
      <c r="H694" s="120">
        <v>152</v>
      </c>
      <c r="I694" s="135">
        <v>85</v>
      </c>
      <c r="J694" s="100">
        <v>39</v>
      </c>
      <c r="K694" s="100">
        <v>9</v>
      </c>
      <c r="L694" s="100">
        <v>10</v>
      </c>
      <c r="M694" s="100">
        <v>0</v>
      </c>
      <c r="N694" s="120">
        <v>9</v>
      </c>
      <c r="O694" s="121">
        <v>131</v>
      </c>
      <c r="P694" s="100">
        <v>15</v>
      </c>
      <c r="Q694" s="100">
        <v>4</v>
      </c>
      <c r="R694" s="120">
        <v>2</v>
      </c>
      <c r="S694" s="121">
        <v>28</v>
      </c>
      <c r="T694" s="100">
        <v>90</v>
      </c>
      <c r="U694" s="100">
        <v>24</v>
      </c>
      <c r="V694" s="100">
        <v>4</v>
      </c>
      <c r="W694" s="120">
        <v>6</v>
      </c>
      <c r="X694" s="121">
        <v>21</v>
      </c>
      <c r="Y694" s="100">
        <v>32</v>
      </c>
      <c r="Z694" s="100">
        <v>75</v>
      </c>
      <c r="AA694" s="100">
        <v>5</v>
      </c>
      <c r="AB694" s="100">
        <v>6</v>
      </c>
      <c r="AC694" s="120">
        <v>13</v>
      </c>
      <c r="AD694" s="121">
        <v>85</v>
      </c>
      <c r="AE694" s="100">
        <v>39</v>
      </c>
      <c r="AF694" s="100">
        <v>9</v>
      </c>
      <c r="AG694" s="100">
        <v>10</v>
      </c>
      <c r="AH694" s="100">
        <v>9</v>
      </c>
      <c r="AI694" s="96" t="s">
        <v>0</v>
      </c>
    </row>
    <row r="695" spans="1:35" x14ac:dyDescent="0.2">
      <c r="A695" s="81" t="str">
        <f t="shared" si="162"/>
        <v>111AA943738</v>
      </c>
      <c r="B695" s="83" t="str">
        <f t="shared" si="160"/>
        <v>L</v>
      </c>
      <c r="C695" s="83" t="str">
        <f t="shared" si="161"/>
        <v>PPG</v>
      </c>
      <c r="D695" s="70">
        <v>43738</v>
      </c>
      <c r="E695" s="95" t="s">
        <v>38</v>
      </c>
      <c r="F695" s="95" t="s">
        <v>39</v>
      </c>
      <c r="G695" s="100">
        <v>548</v>
      </c>
      <c r="H695" s="120">
        <v>137</v>
      </c>
      <c r="I695" s="135">
        <v>88</v>
      </c>
      <c r="J695" s="100">
        <v>26</v>
      </c>
      <c r="K695" s="100">
        <v>3</v>
      </c>
      <c r="L695" s="100">
        <v>7</v>
      </c>
      <c r="M695" s="100">
        <v>12</v>
      </c>
      <c r="N695" s="120">
        <v>1</v>
      </c>
      <c r="O695" s="121">
        <v>86</v>
      </c>
      <c r="P695" s="100">
        <v>6</v>
      </c>
      <c r="Q695" s="100">
        <v>3</v>
      </c>
      <c r="R695" s="120">
        <v>42</v>
      </c>
      <c r="S695" s="121">
        <v>16</v>
      </c>
      <c r="T695" s="100">
        <v>55</v>
      </c>
      <c r="U695" s="100">
        <v>18</v>
      </c>
      <c r="V695" s="100">
        <v>6</v>
      </c>
      <c r="W695" s="120">
        <v>42</v>
      </c>
      <c r="X695" s="121">
        <v>9</v>
      </c>
      <c r="Y695" s="100">
        <v>29</v>
      </c>
      <c r="Z695" s="100">
        <v>30</v>
      </c>
      <c r="AA695" s="100">
        <v>27</v>
      </c>
      <c r="AB695" s="100">
        <v>0</v>
      </c>
      <c r="AC695" s="120">
        <v>42</v>
      </c>
      <c r="AD695" s="121">
        <v>92</v>
      </c>
      <c r="AE695" s="100">
        <v>29</v>
      </c>
      <c r="AF695" s="100">
        <v>4</v>
      </c>
      <c r="AG695" s="100">
        <v>3</v>
      </c>
      <c r="AH695" s="100">
        <v>9</v>
      </c>
      <c r="AI695" s="96" t="s">
        <v>0</v>
      </c>
    </row>
    <row r="696" spans="1:35" x14ac:dyDescent="0.2">
      <c r="A696" s="81" t="str">
        <f t="shared" si="162"/>
        <v>111AC943738</v>
      </c>
      <c r="B696" s="83" t="str">
        <f t="shared" si="160"/>
        <v>M</v>
      </c>
      <c r="C696" s="83" t="str">
        <f t="shared" si="161"/>
        <v>PPG</v>
      </c>
      <c r="D696" s="70">
        <v>43738</v>
      </c>
      <c r="E696" s="95" t="s">
        <v>109</v>
      </c>
      <c r="F696" s="95" t="s">
        <v>110</v>
      </c>
      <c r="G696" s="100">
        <v>7536</v>
      </c>
      <c r="H696" s="120">
        <v>1658</v>
      </c>
      <c r="I696" s="135">
        <v>1066</v>
      </c>
      <c r="J696" s="100">
        <v>320</v>
      </c>
      <c r="K696" s="100">
        <v>76</v>
      </c>
      <c r="L696" s="100">
        <v>74</v>
      </c>
      <c r="M696" s="100">
        <v>114</v>
      </c>
      <c r="N696" s="120">
        <v>8</v>
      </c>
      <c r="O696" s="121">
        <v>1199</v>
      </c>
      <c r="P696" s="100">
        <v>69</v>
      </c>
      <c r="Q696" s="100">
        <v>66</v>
      </c>
      <c r="R696" s="120">
        <v>324</v>
      </c>
      <c r="S696" s="121">
        <v>229</v>
      </c>
      <c r="T696" s="100">
        <v>759</v>
      </c>
      <c r="U696" s="100">
        <v>277</v>
      </c>
      <c r="V696" s="100">
        <v>69</v>
      </c>
      <c r="W696" s="120">
        <v>324</v>
      </c>
      <c r="X696" s="121">
        <v>131</v>
      </c>
      <c r="Y696" s="100">
        <v>412</v>
      </c>
      <c r="Z696" s="100">
        <v>459</v>
      </c>
      <c r="AA696" s="100">
        <v>332</v>
      </c>
      <c r="AB696" s="100">
        <v>0</v>
      </c>
      <c r="AC696" s="120">
        <v>324</v>
      </c>
      <c r="AD696" s="121">
        <v>1113</v>
      </c>
      <c r="AE696" s="100">
        <v>393</v>
      </c>
      <c r="AF696" s="100">
        <v>93</v>
      </c>
      <c r="AG696" s="100">
        <v>40</v>
      </c>
      <c r="AH696" s="100">
        <v>19</v>
      </c>
      <c r="AI696" s="96" t="s">
        <v>0</v>
      </c>
    </row>
    <row r="697" spans="1:35" x14ac:dyDescent="0.2">
      <c r="A697" s="81" t="str">
        <f t="shared" si="162"/>
        <v>111AD443738</v>
      </c>
      <c r="B697" s="83" t="str">
        <f t="shared" si="160"/>
        <v>L</v>
      </c>
      <c r="C697" s="83" t="str">
        <f t="shared" si="161"/>
        <v>PPG</v>
      </c>
      <c r="D697" s="70">
        <v>43738</v>
      </c>
      <c r="E697" s="95" t="s">
        <v>111</v>
      </c>
      <c r="F697" s="95" t="s">
        <v>112</v>
      </c>
      <c r="G697" s="100">
        <v>2105</v>
      </c>
      <c r="H697" s="120">
        <v>472</v>
      </c>
      <c r="I697" s="135">
        <v>315</v>
      </c>
      <c r="J697" s="100">
        <v>87</v>
      </c>
      <c r="K697" s="100">
        <v>14</v>
      </c>
      <c r="L697" s="100">
        <v>27</v>
      </c>
      <c r="M697" s="100">
        <v>15</v>
      </c>
      <c r="N697" s="120">
        <v>14</v>
      </c>
      <c r="O697" s="121">
        <v>317</v>
      </c>
      <c r="P697" s="100">
        <v>23</v>
      </c>
      <c r="Q697" s="100">
        <v>22</v>
      </c>
      <c r="R697" s="120">
        <v>110</v>
      </c>
      <c r="S697" s="121">
        <v>57</v>
      </c>
      <c r="T697" s="100">
        <v>222</v>
      </c>
      <c r="U697" s="100">
        <v>52</v>
      </c>
      <c r="V697" s="100">
        <v>22</v>
      </c>
      <c r="W697" s="120">
        <v>119</v>
      </c>
      <c r="X697" s="121">
        <v>45</v>
      </c>
      <c r="Y697" s="100">
        <v>113</v>
      </c>
      <c r="Z697" s="100">
        <v>113</v>
      </c>
      <c r="AA697" s="100">
        <v>82</v>
      </c>
      <c r="AB697" s="100">
        <v>0</v>
      </c>
      <c r="AC697" s="120">
        <v>119</v>
      </c>
      <c r="AD697" s="121">
        <v>304</v>
      </c>
      <c r="AE697" s="100">
        <v>118</v>
      </c>
      <c r="AF697" s="100">
        <v>15</v>
      </c>
      <c r="AG697" s="100">
        <v>16</v>
      </c>
      <c r="AH697" s="100">
        <v>19</v>
      </c>
      <c r="AI697" s="96" t="s">
        <v>0</v>
      </c>
    </row>
    <row r="698" spans="1:35" x14ac:dyDescent="0.2">
      <c r="A698" s="81" t="str">
        <f t="shared" si="162"/>
        <v>111AE743738</v>
      </c>
      <c r="B698" s="83" t="str">
        <f t="shared" si="160"/>
        <v>SW</v>
      </c>
      <c r="C698" s="83" t="str">
        <f t="shared" si="161"/>
        <v>PPG</v>
      </c>
      <c r="D698" s="70">
        <v>43738</v>
      </c>
      <c r="E698" s="95" t="s">
        <v>177</v>
      </c>
      <c r="F698" s="95" t="s">
        <v>178</v>
      </c>
      <c r="G698" s="100">
        <v>3677</v>
      </c>
      <c r="H698" s="120">
        <v>809</v>
      </c>
      <c r="I698" s="135">
        <v>532</v>
      </c>
      <c r="J698" s="100">
        <v>167</v>
      </c>
      <c r="K698" s="100">
        <v>34</v>
      </c>
      <c r="L698" s="100">
        <v>37</v>
      </c>
      <c r="M698" s="100">
        <v>36</v>
      </c>
      <c r="N698" s="120">
        <v>3</v>
      </c>
      <c r="O698" s="121">
        <v>606</v>
      </c>
      <c r="P698" s="100">
        <v>40</v>
      </c>
      <c r="Q698" s="100">
        <v>22</v>
      </c>
      <c r="R698" s="120">
        <v>141</v>
      </c>
      <c r="S698" s="121">
        <v>128</v>
      </c>
      <c r="T698" s="100">
        <v>409</v>
      </c>
      <c r="U698" s="100">
        <v>106</v>
      </c>
      <c r="V698" s="100">
        <v>25</v>
      </c>
      <c r="W698" s="120">
        <v>141</v>
      </c>
      <c r="X698" s="121">
        <v>58</v>
      </c>
      <c r="Y698" s="100">
        <v>180</v>
      </c>
      <c r="Z698" s="100">
        <v>218</v>
      </c>
      <c r="AA698" s="100">
        <v>212</v>
      </c>
      <c r="AB698" s="100">
        <v>0</v>
      </c>
      <c r="AC698" s="120">
        <v>141</v>
      </c>
      <c r="AD698" s="121">
        <v>567</v>
      </c>
      <c r="AE698" s="100">
        <v>173</v>
      </c>
      <c r="AF698" s="100">
        <v>40</v>
      </c>
      <c r="AG698" s="100">
        <v>15</v>
      </c>
      <c r="AH698" s="100">
        <v>14</v>
      </c>
      <c r="AI698" s="96" t="s">
        <v>0</v>
      </c>
    </row>
    <row r="699" spans="1:35" x14ac:dyDescent="0.2">
      <c r="A699" s="81" t="str">
        <f t="shared" si="162"/>
        <v>111AH243738</v>
      </c>
      <c r="B699" s="83" t="str">
        <f t="shared" si="160"/>
        <v>SW</v>
      </c>
      <c r="C699" s="83" t="str">
        <f t="shared" si="161"/>
        <v>PPG</v>
      </c>
      <c r="D699" s="70">
        <v>43738</v>
      </c>
      <c r="E699" s="95" t="s">
        <v>496</v>
      </c>
      <c r="F699" s="95" t="s">
        <v>495</v>
      </c>
      <c r="G699" s="100">
        <v>1045</v>
      </c>
      <c r="H699" s="120">
        <v>271</v>
      </c>
      <c r="I699" s="135">
        <v>181</v>
      </c>
      <c r="J699" s="100">
        <v>50</v>
      </c>
      <c r="K699" s="100">
        <v>13</v>
      </c>
      <c r="L699" s="100">
        <v>13</v>
      </c>
      <c r="M699" s="100">
        <v>12</v>
      </c>
      <c r="N699" s="120">
        <v>2</v>
      </c>
      <c r="O699" s="121">
        <v>183</v>
      </c>
      <c r="P699" s="100">
        <v>11</v>
      </c>
      <c r="Q699" s="100">
        <v>8</v>
      </c>
      <c r="R699" s="120">
        <v>69</v>
      </c>
      <c r="S699" s="121">
        <v>35</v>
      </c>
      <c r="T699" s="100">
        <v>127</v>
      </c>
      <c r="U699" s="100">
        <v>32</v>
      </c>
      <c r="V699" s="100">
        <v>8</v>
      </c>
      <c r="W699" s="120">
        <v>69</v>
      </c>
      <c r="X699" s="121">
        <v>15</v>
      </c>
      <c r="Y699" s="100">
        <v>64</v>
      </c>
      <c r="Z699" s="100">
        <v>52</v>
      </c>
      <c r="AA699" s="100">
        <v>71</v>
      </c>
      <c r="AB699" s="100">
        <v>0</v>
      </c>
      <c r="AC699" s="120">
        <v>69</v>
      </c>
      <c r="AD699" s="121">
        <v>175</v>
      </c>
      <c r="AE699" s="100">
        <v>57</v>
      </c>
      <c r="AF699" s="100">
        <v>16</v>
      </c>
      <c r="AG699" s="100">
        <v>11</v>
      </c>
      <c r="AH699" s="100">
        <v>12</v>
      </c>
      <c r="AI699" s="96" t="s">
        <v>0</v>
      </c>
    </row>
    <row r="700" spans="1:35" x14ac:dyDescent="0.2">
      <c r="A700" s="81" t="str">
        <f t="shared" si="162"/>
        <v>111AH743738</v>
      </c>
      <c r="B700" s="83" t="str">
        <f t="shared" si="160"/>
        <v>E</v>
      </c>
      <c r="C700" s="83" t="str">
        <f t="shared" si="161"/>
        <v>PPG</v>
      </c>
      <c r="D700" s="70">
        <v>43738</v>
      </c>
      <c r="E700" s="95" t="s">
        <v>512</v>
      </c>
      <c r="F700" s="95" t="s">
        <v>513</v>
      </c>
      <c r="G700" s="100">
        <v>1305</v>
      </c>
      <c r="H700" s="120">
        <v>363</v>
      </c>
      <c r="I700" s="135">
        <v>228</v>
      </c>
      <c r="J700" s="100">
        <v>69</v>
      </c>
      <c r="K700" s="100">
        <v>12</v>
      </c>
      <c r="L700" s="100">
        <v>18</v>
      </c>
      <c r="M700" s="100">
        <v>34</v>
      </c>
      <c r="N700" s="120">
        <v>2</v>
      </c>
      <c r="O700" s="121">
        <v>258</v>
      </c>
      <c r="P700" s="100">
        <v>13</v>
      </c>
      <c r="Q700" s="100">
        <v>15</v>
      </c>
      <c r="R700" s="120">
        <v>77</v>
      </c>
      <c r="S700" s="121">
        <v>71</v>
      </c>
      <c r="T700" s="100">
        <v>143</v>
      </c>
      <c r="U700" s="100">
        <v>54</v>
      </c>
      <c r="V700" s="100">
        <v>18</v>
      </c>
      <c r="W700" s="120">
        <v>77</v>
      </c>
      <c r="X700" s="121">
        <v>28</v>
      </c>
      <c r="Y700" s="100">
        <v>77</v>
      </c>
      <c r="Z700" s="100">
        <v>61</v>
      </c>
      <c r="AA700" s="100">
        <v>69</v>
      </c>
      <c r="AB700" s="100">
        <v>0</v>
      </c>
      <c r="AC700" s="120">
        <v>128</v>
      </c>
      <c r="AD700" s="121">
        <v>238</v>
      </c>
      <c r="AE700" s="100">
        <v>89</v>
      </c>
      <c r="AF700" s="100">
        <v>17</v>
      </c>
      <c r="AG700" s="100">
        <v>8</v>
      </c>
      <c r="AH700" s="100">
        <v>11</v>
      </c>
      <c r="AI700" s="96" t="s">
        <v>0</v>
      </c>
    </row>
    <row r="701" spans="1:35" x14ac:dyDescent="0.2">
      <c r="A701" s="81" t="str">
        <f t="shared" si="162"/>
        <v>111AI243738</v>
      </c>
      <c r="B701" s="83" t="str">
        <f t="shared" si="160"/>
        <v>SE</v>
      </c>
      <c r="C701" s="83" t="str">
        <f t="shared" si="161"/>
        <v>PPG</v>
      </c>
      <c r="D701" s="70">
        <v>43738</v>
      </c>
      <c r="E701" s="95" t="s">
        <v>534</v>
      </c>
      <c r="F701" s="95" t="s">
        <v>533</v>
      </c>
      <c r="G701" s="100">
        <v>1772</v>
      </c>
      <c r="H701" s="120">
        <v>443</v>
      </c>
      <c r="I701" s="135">
        <v>278</v>
      </c>
      <c r="J701" s="100">
        <v>89</v>
      </c>
      <c r="K701" s="100">
        <v>20</v>
      </c>
      <c r="L701" s="100">
        <v>23</v>
      </c>
      <c r="M701" s="100">
        <v>31</v>
      </c>
      <c r="N701" s="120">
        <v>2</v>
      </c>
      <c r="O701" s="121">
        <v>329</v>
      </c>
      <c r="P701" s="100">
        <v>23</v>
      </c>
      <c r="Q701" s="100">
        <v>16</v>
      </c>
      <c r="R701" s="120">
        <v>75</v>
      </c>
      <c r="S701" s="121">
        <v>67</v>
      </c>
      <c r="T701" s="100">
        <v>214</v>
      </c>
      <c r="U701" s="100">
        <v>69</v>
      </c>
      <c r="V701" s="100">
        <v>18</v>
      </c>
      <c r="W701" s="120">
        <v>75</v>
      </c>
      <c r="X701" s="121">
        <v>65</v>
      </c>
      <c r="Y701" s="100">
        <v>114</v>
      </c>
      <c r="Z701" s="100">
        <v>120</v>
      </c>
      <c r="AA701" s="100">
        <v>85</v>
      </c>
      <c r="AB701" s="100">
        <v>0</v>
      </c>
      <c r="AC701" s="120">
        <v>59</v>
      </c>
      <c r="AD701" s="121">
        <v>303</v>
      </c>
      <c r="AE701" s="100">
        <v>99</v>
      </c>
      <c r="AF701" s="100">
        <v>22</v>
      </c>
      <c r="AG701" s="100">
        <v>8</v>
      </c>
      <c r="AH701" s="100">
        <v>11</v>
      </c>
      <c r="AI701" s="96" t="s">
        <v>0</v>
      </c>
    </row>
    <row r="702" spans="1:35" x14ac:dyDescent="0.2">
      <c r="A702" s="81" t="str">
        <f t="shared" si="162"/>
        <v>111AG443738</v>
      </c>
      <c r="B702" s="83" t="str">
        <f t="shared" si="160"/>
        <v>SE</v>
      </c>
      <c r="C702" s="83" t="str">
        <f t="shared" si="161"/>
        <v>IC24</v>
      </c>
      <c r="D702" s="70">
        <v>43738</v>
      </c>
      <c r="E702" s="95" t="s">
        <v>294</v>
      </c>
      <c r="F702" s="95" t="s">
        <v>295</v>
      </c>
      <c r="G702" s="100">
        <v>1331</v>
      </c>
      <c r="H702" s="120">
        <v>139</v>
      </c>
      <c r="I702" s="135">
        <v>98</v>
      </c>
      <c r="J702" s="100">
        <v>20</v>
      </c>
      <c r="K702" s="100">
        <v>1</v>
      </c>
      <c r="L702" s="100">
        <v>11</v>
      </c>
      <c r="M702" s="100">
        <v>5</v>
      </c>
      <c r="N702" s="120">
        <v>4</v>
      </c>
      <c r="O702" s="121">
        <v>115</v>
      </c>
      <c r="P702" s="100">
        <v>4</v>
      </c>
      <c r="Q702" s="100">
        <v>6</v>
      </c>
      <c r="R702" s="120">
        <v>14</v>
      </c>
      <c r="S702" s="121">
        <v>71</v>
      </c>
      <c r="T702" s="100">
        <v>37</v>
      </c>
      <c r="U702" s="100">
        <v>19</v>
      </c>
      <c r="V702" s="100">
        <v>8</v>
      </c>
      <c r="W702" s="120">
        <v>4</v>
      </c>
      <c r="X702" s="121">
        <v>24</v>
      </c>
      <c r="Y702" s="100">
        <v>27</v>
      </c>
      <c r="Z702" s="100">
        <v>68</v>
      </c>
      <c r="AA702" s="100">
        <v>8</v>
      </c>
      <c r="AB702" s="100">
        <v>8</v>
      </c>
      <c r="AC702" s="120">
        <v>4</v>
      </c>
      <c r="AD702" s="121">
        <v>94</v>
      </c>
      <c r="AE702" s="100">
        <v>29</v>
      </c>
      <c r="AF702" s="100">
        <v>5</v>
      </c>
      <c r="AG702" s="100">
        <v>7</v>
      </c>
      <c r="AH702" s="100">
        <v>4</v>
      </c>
      <c r="AI702" s="96" t="s">
        <v>0</v>
      </c>
    </row>
    <row r="703" spans="1:35" x14ac:dyDescent="0.2">
      <c r="A703" s="81" t="str">
        <f t="shared" si="162"/>
        <v>111AG843738</v>
      </c>
      <c r="B703" s="83" t="str">
        <f t="shared" si="160"/>
        <v>E</v>
      </c>
      <c r="C703" s="83" t="str">
        <f t="shared" si="161"/>
        <v>IC24</v>
      </c>
      <c r="D703" s="70">
        <v>43738</v>
      </c>
      <c r="E703" s="95" t="s">
        <v>306</v>
      </c>
      <c r="F703" s="95" t="s">
        <v>307</v>
      </c>
      <c r="G703" s="100">
        <v>2082</v>
      </c>
      <c r="H703" s="120">
        <v>259</v>
      </c>
      <c r="I703" s="135">
        <v>183</v>
      </c>
      <c r="J703" s="100">
        <v>40</v>
      </c>
      <c r="K703" s="100">
        <v>7</v>
      </c>
      <c r="L703" s="100">
        <v>9</v>
      </c>
      <c r="M703" s="100">
        <v>12</v>
      </c>
      <c r="N703" s="120">
        <v>8</v>
      </c>
      <c r="O703" s="121">
        <v>217</v>
      </c>
      <c r="P703" s="100">
        <v>20</v>
      </c>
      <c r="Q703" s="100">
        <v>8</v>
      </c>
      <c r="R703" s="120">
        <v>14</v>
      </c>
      <c r="S703" s="121">
        <v>142</v>
      </c>
      <c r="T703" s="100">
        <v>56</v>
      </c>
      <c r="U703" s="100">
        <v>33</v>
      </c>
      <c r="V703" s="100">
        <v>17</v>
      </c>
      <c r="W703" s="120">
        <v>11</v>
      </c>
      <c r="X703" s="121">
        <v>42</v>
      </c>
      <c r="Y703" s="100">
        <v>64</v>
      </c>
      <c r="Z703" s="100">
        <v>109</v>
      </c>
      <c r="AA703" s="100">
        <v>8</v>
      </c>
      <c r="AB703" s="100">
        <v>23</v>
      </c>
      <c r="AC703" s="120">
        <v>13</v>
      </c>
      <c r="AD703" s="121">
        <v>179</v>
      </c>
      <c r="AE703" s="100">
        <v>55</v>
      </c>
      <c r="AF703" s="100">
        <v>6</v>
      </c>
      <c r="AG703" s="100">
        <v>12</v>
      </c>
      <c r="AH703" s="100">
        <v>7</v>
      </c>
      <c r="AI703" s="96" t="s">
        <v>0</v>
      </c>
    </row>
    <row r="704" spans="1:35" x14ac:dyDescent="0.2">
      <c r="A704" s="81" t="str">
        <f t="shared" si="162"/>
        <v>111AH443738</v>
      </c>
      <c r="B704" s="83" t="str">
        <f t="shared" si="160"/>
        <v>E</v>
      </c>
      <c r="C704" s="83" t="str">
        <f t="shared" si="161"/>
        <v>IC24</v>
      </c>
      <c r="D704" s="70">
        <v>43738</v>
      </c>
      <c r="E704" s="95" t="s">
        <v>498</v>
      </c>
      <c r="F704" s="95" t="s">
        <v>568</v>
      </c>
      <c r="G704" s="100">
        <v>1856</v>
      </c>
      <c r="H704" s="120">
        <v>192</v>
      </c>
      <c r="I704" s="135">
        <v>158</v>
      </c>
      <c r="J704" s="100">
        <v>17</v>
      </c>
      <c r="K704" s="100">
        <v>1</v>
      </c>
      <c r="L704" s="100">
        <v>2</v>
      </c>
      <c r="M704" s="100">
        <v>6</v>
      </c>
      <c r="N704" s="120">
        <v>8</v>
      </c>
      <c r="O704" s="121">
        <v>162</v>
      </c>
      <c r="P704" s="100">
        <v>10</v>
      </c>
      <c r="Q704" s="100">
        <v>3</v>
      </c>
      <c r="R704" s="120">
        <v>17</v>
      </c>
      <c r="S704" s="121">
        <v>110</v>
      </c>
      <c r="T704" s="100">
        <v>39</v>
      </c>
      <c r="U704" s="100">
        <v>25</v>
      </c>
      <c r="V704" s="100">
        <v>11</v>
      </c>
      <c r="W704" s="120">
        <v>7</v>
      </c>
      <c r="X704" s="121">
        <v>32</v>
      </c>
      <c r="Y704" s="100">
        <v>56</v>
      </c>
      <c r="Z704" s="100">
        <v>76</v>
      </c>
      <c r="AA704" s="100">
        <v>4</v>
      </c>
      <c r="AB704" s="100">
        <v>19</v>
      </c>
      <c r="AC704" s="120">
        <v>5</v>
      </c>
      <c r="AD704" s="121">
        <v>146</v>
      </c>
      <c r="AE704" s="100">
        <v>26</v>
      </c>
      <c r="AF704" s="100">
        <v>5</v>
      </c>
      <c r="AG704" s="100">
        <v>6</v>
      </c>
      <c r="AH704" s="100">
        <v>9</v>
      </c>
      <c r="AI704" s="96" t="s">
        <v>0</v>
      </c>
    </row>
    <row r="705" spans="1:35" x14ac:dyDescent="0.2">
      <c r="A705" s="81" t="str">
        <f t="shared" si="162"/>
        <v>111AA643738</v>
      </c>
      <c r="B705" s="83" t="str">
        <f t="shared" si="160"/>
        <v>SE</v>
      </c>
      <c r="C705" s="83" t="str">
        <f t="shared" si="161"/>
        <v>IOW</v>
      </c>
      <c r="D705" s="70">
        <v>43738</v>
      </c>
      <c r="E705" s="95" t="s">
        <v>32</v>
      </c>
      <c r="F705" s="95" t="s">
        <v>33</v>
      </c>
      <c r="G705" s="100">
        <v>900</v>
      </c>
      <c r="H705" s="120">
        <v>200</v>
      </c>
      <c r="I705" s="135">
        <v>134</v>
      </c>
      <c r="J705" s="100">
        <v>21</v>
      </c>
      <c r="K705" s="100">
        <v>11</v>
      </c>
      <c r="L705" s="100">
        <v>7</v>
      </c>
      <c r="M705" s="100">
        <v>4</v>
      </c>
      <c r="N705" s="120">
        <v>23</v>
      </c>
      <c r="O705" s="121">
        <v>164</v>
      </c>
      <c r="P705" s="100">
        <v>11</v>
      </c>
      <c r="Q705" s="100">
        <v>13</v>
      </c>
      <c r="R705" s="120">
        <v>12</v>
      </c>
      <c r="S705" s="121">
        <v>48</v>
      </c>
      <c r="T705" s="100">
        <v>72</v>
      </c>
      <c r="U705" s="100">
        <v>34</v>
      </c>
      <c r="V705" s="100">
        <v>9</v>
      </c>
      <c r="W705" s="120">
        <v>37</v>
      </c>
      <c r="X705" s="121">
        <v>33</v>
      </c>
      <c r="Y705" s="100">
        <v>53</v>
      </c>
      <c r="Z705" s="100">
        <v>55</v>
      </c>
      <c r="AA705" s="100">
        <v>37</v>
      </c>
      <c r="AB705" s="100">
        <v>9</v>
      </c>
      <c r="AC705" s="120">
        <v>13</v>
      </c>
      <c r="AD705" s="121">
        <v>136</v>
      </c>
      <c r="AE705" s="100">
        <v>39</v>
      </c>
      <c r="AF705" s="100">
        <v>14</v>
      </c>
      <c r="AG705" s="100">
        <v>5</v>
      </c>
      <c r="AH705" s="100">
        <v>6</v>
      </c>
      <c r="AI705" s="96" t="s">
        <v>0</v>
      </c>
    </row>
    <row r="706" spans="1:35" x14ac:dyDescent="0.2">
      <c r="A706" s="81" t="str">
        <f t="shared" si="162"/>
        <v>111AD743738</v>
      </c>
      <c r="B706" s="83" t="str">
        <f t="shared" si="160"/>
        <v>L</v>
      </c>
      <c r="C706" s="83" t="str">
        <f t="shared" si="161"/>
        <v>LAS</v>
      </c>
      <c r="D706" s="70">
        <v>43738</v>
      </c>
      <c r="E706" s="95" t="s">
        <v>117</v>
      </c>
      <c r="F706" s="95" t="s">
        <v>118</v>
      </c>
      <c r="G706" s="100">
        <v>354</v>
      </c>
      <c r="H706" s="120">
        <v>322</v>
      </c>
      <c r="I706" s="135">
        <v>250</v>
      </c>
      <c r="J706" s="100">
        <v>41</v>
      </c>
      <c r="K706" s="100">
        <v>5</v>
      </c>
      <c r="L706" s="100">
        <v>8</v>
      </c>
      <c r="M706" s="100">
        <v>5</v>
      </c>
      <c r="N706" s="120">
        <v>13</v>
      </c>
      <c r="O706" s="121">
        <v>291</v>
      </c>
      <c r="P706" s="100">
        <v>20</v>
      </c>
      <c r="Q706" s="100">
        <v>3</v>
      </c>
      <c r="R706" s="120">
        <v>8</v>
      </c>
      <c r="S706" s="121">
        <v>255</v>
      </c>
      <c r="T706" s="100">
        <v>47</v>
      </c>
      <c r="U706" s="100">
        <v>11</v>
      </c>
      <c r="V706" s="100">
        <v>2</v>
      </c>
      <c r="W706" s="120">
        <v>7</v>
      </c>
      <c r="X706" s="121">
        <v>48</v>
      </c>
      <c r="Y706" s="100">
        <v>210</v>
      </c>
      <c r="Z706" s="100">
        <v>24</v>
      </c>
      <c r="AA706" s="100">
        <v>16</v>
      </c>
      <c r="AB706" s="100">
        <v>3</v>
      </c>
      <c r="AC706" s="120">
        <v>21</v>
      </c>
      <c r="AD706" s="121">
        <v>292</v>
      </c>
      <c r="AE706" s="100">
        <v>17</v>
      </c>
      <c r="AF706" s="100">
        <v>1</v>
      </c>
      <c r="AG706" s="100">
        <v>2</v>
      </c>
      <c r="AH706" s="100">
        <v>10</v>
      </c>
      <c r="AI706" s="96" t="s">
        <v>0</v>
      </c>
    </row>
    <row r="707" spans="1:35" x14ac:dyDescent="0.2">
      <c r="A707" s="81" t="str">
        <f t="shared" si="162"/>
        <v>111AH543738</v>
      </c>
      <c r="B707" s="83" t="str">
        <f t="shared" si="160"/>
        <v>L</v>
      </c>
      <c r="C707" s="83" t="str">
        <f t="shared" si="161"/>
        <v>LAS</v>
      </c>
      <c r="D707" s="70">
        <v>43738</v>
      </c>
      <c r="E707" s="95" t="s">
        <v>511</v>
      </c>
      <c r="F707" s="95" t="s">
        <v>508</v>
      </c>
      <c r="G707" s="100">
        <v>260</v>
      </c>
      <c r="H707" s="120">
        <v>238</v>
      </c>
      <c r="I707" s="135">
        <v>185</v>
      </c>
      <c r="J707" s="100">
        <v>29</v>
      </c>
      <c r="K707" s="100">
        <v>5</v>
      </c>
      <c r="L707" s="100">
        <v>8</v>
      </c>
      <c r="M707" s="100">
        <v>5</v>
      </c>
      <c r="N707" s="120">
        <v>6</v>
      </c>
      <c r="O707" s="121">
        <v>191</v>
      </c>
      <c r="P707" s="100">
        <v>31</v>
      </c>
      <c r="Q707" s="100">
        <v>3</v>
      </c>
      <c r="R707" s="120">
        <v>13</v>
      </c>
      <c r="S707" s="121">
        <v>173</v>
      </c>
      <c r="T707" s="100">
        <v>37</v>
      </c>
      <c r="U707" s="100">
        <v>14</v>
      </c>
      <c r="V707" s="100">
        <v>3</v>
      </c>
      <c r="W707" s="120">
        <v>11</v>
      </c>
      <c r="X707" s="121">
        <v>52</v>
      </c>
      <c r="Y707" s="100">
        <v>124</v>
      </c>
      <c r="Z707" s="100">
        <v>32</v>
      </c>
      <c r="AA707" s="100">
        <v>19</v>
      </c>
      <c r="AB707" s="100">
        <v>4</v>
      </c>
      <c r="AC707" s="120">
        <v>7</v>
      </c>
      <c r="AD707" s="121">
        <v>199</v>
      </c>
      <c r="AE707" s="100">
        <v>24</v>
      </c>
      <c r="AF707" s="100">
        <v>3</v>
      </c>
      <c r="AG707" s="100">
        <v>2</v>
      </c>
      <c r="AH707" s="100">
        <v>10</v>
      </c>
      <c r="AI707" s="96" t="s">
        <v>0</v>
      </c>
    </row>
    <row r="708" spans="1:35" x14ac:dyDescent="0.2">
      <c r="A708" s="81" t="str">
        <f t="shared" ref="A708:A717" si="163">CONCATENATE(E708,D708)</f>
        <v>111AA143738</v>
      </c>
      <c r="B708" s="83" t="str">
        <f t="shared" si="160"/>
        <v>NE</v>
      </c>
      <c r="C708" s="83" t="str">
        <f t="shared" si="161"/>
        <v>NEAS</v>
      </c>
      <c r="D708" s="70">
        <v>43738</v>
      </c>
      <c r="E708" s="95" t="s">
        <v>10</v>
      </c>
      <c r="F708" s="95" t="s">
        <v>11</v>
      </c>
      <c r="G708" s="100">
        <v>4500</v>
      </c>
      <c r="H708" s="120">
        <v>430</v>
      </c>
      <c r="I708" s="135">
        <v>297</v>
      </c>
      <c r="J708" s="100">
        <v>82</v>
      </c>
      <c r="K708" s="100">
        <v>14</v>
      </c>
      <c r="L708" s="100">
        <v>11</v>
      </c>
      <c r="M708" s="100">
        <v>15</v>
      </c>
      <c r="N708" s="120">
        <v>11</v>
      </c>
      <c r="O708" s="121">
        <v>329</v>
      </c>
      <c r="P708" s="100">
        <v>31</v>
      </c>
      <c r="Q708" s="100">
        <v>5</v>
      </c>
      <c r="R708" s="120">
        <v>65</v>
      </c>
      <c r="S708" s="121">
        <v>164</v>
      </c>
      <c r="T708" s="100">
        <v>108</v>
      </c>
      <c r="U708" s="100">
        <v>64</v>
      </c>
      <c r="V708" s="100">
        <v>8</v>
      </c>
      <c r="W708" s="120">
        <v>86</v>
      </c>
      <c r="X708" s="121">
        <v>52</v>
      </c>
      <c r="Y708" s="100">
        <v>105</v>
      </c>
      <c r="Z708" s="100">
        <v>133</v>
      </c>
      <c r="AA708" s="100">
        <v>11</v>
      </c>
      <c r="AB708" s="100">
        <v>16</v>
      </c>
      <c r="AC708" s="120">
        <v>113</v>
      </c>
      <c r="AD708" s="121">
        <v>273</v>
      </c>
      <c r="AE708" s="100">
        <v>64</v>
      </c>
      <c r="AF708" s="100">
        <v>20</v>
      </c>
      <c r="AG708" s="100">
        <v>10</v>
      </c>
      <c r="AH708" s="100">
        <v>63</v>
      </c>
      <c r="AI708" s="96" t="s">
        <v>0</v>
      </c>
    </row>
    <row r="709" spans="1:35" x14ac:dyDescent="0.2">
      <c r="A709" s="81" t="str">
        <f t="shared" si="163"/>
        <v>111AF843738</v>
      </c>
      <c r="B709" s="83" t="str">
        <f t="shared" si="160"/>
        <v>NW</v>
      </c>
      <c r="C709" s="83" t="str">
        <f t="shared" si="161"/>
        <v>NWAS</v>
      </c>
      <c r="D709" s="70">
        <v>43738</v>
      </c>
      <c r="E709" s="95" t="s">
        <v>218</v>
      </c>
      <c r="F709" s="95" t="s">
        <v>219</v>
      </c>
      <c r="G709" s="100">
        <v>7800</v>
      </c>
      <c r="H709" s="120">
        <v>1295</v>
      </c>
      <c r="I709" s="135">
        <v>1024</v>
      </c>
      <c r="J709" s="100">
        <v>159</v>
      </c>
      <c r="K709" s="100">
        <v>36</v>
      </c>
      <c r="L709" s="100">
        <v>25</v>
      </c>
      <c r="M709" s="100">
        <v>33</v>
      </c>
      <c r="N709" s="120">
        <v>18</v>
      </c>
      <c r="O709" s="121">
        <v>1138</v>
      </c>
      <c r="P709" s="100">
        <v>64</v>
      </c>
      <c r="Q709" s="100">
        <v>54</v>
      </c>
      <c r="R709" s="120">
        <v>39</v>
      </c>
      <c r="S709" s="121">
        <v>410</v>
      </c>
      <c r="T709" s="100">
        <v>663</v>
      </c>
      <c r="U709" s="100">
        <v>136</v>
      </c>
      <c r="V709" s="100">
        <v>40</v>
      </c>
      <c r="W709" s="120">
        <v>46</v>
      </c>
      <c r="X709" s="121">
        <v>195</v>
      </c>
      <c r="Y709" s="100">
        <v>364</v>
      </c>
      <c r="Z709" s="100">
        <v>271</v>
      </c>
      <c r="AA709" s="100">
        <v>290</v>
      </c>
      <c r="AB709" s="100">
        <v>151</v>
      </c>
      <c r="AC709" s="120">
        <v>24</v>
      </c>
      <c r="AD709" s="121">
        <v>923</v>
      </c>
      <c r="AE709" s="100">
        <v>242</v>
      </c>
      <c r="AF709" s="100">
        <v>52</v>
      </c>
      <c r="AG709" s="100">
        <v>40</v>
      </c>
      <c r="AH709" s="100">
        <v>38</v>
      </c>
      <c r="AI709" s="96" t="s">
        <v>0</v>
      </c>
    </row>
    <row r="710" spans="1:35" x14ac:dyDescent="0.2">
      <c r="A710" s="81" t="str">
        <f t="shared" si="163"/>
        <v>111AD943738</v>
      </c>
      <c r="B710" s="83" t="str">
        <f t="shared" si="160"/>
        <v>NE</v>
      </c>
      <c r="C710" s="83" t="str">
        <f t="shared" si="161"/>
        <v>YAS</v>
      </c>
      <c r="D710" s="70">
        <v>43738</v>
      </c>
      <c r="E710" s="95" t="s">
        <v>122</v>
      </c>
      <c r="F710" s="95" t="s">
        <v>123</v>
      </c>
      <c r="G710" s="100">
        <v>3860</v>
      </c>
      <c r="H710" s="120">
        <v>390</v>
      </c>
      <c r="I710" s="135">
        <v>0</v>
      </c>
      <c r="J710" s="100">
        <v>0</v>
      </c>
      <c r="K710" s="100">
        <v>0</v>
      </c>
      <c r="L710" s="100">
        <v>0</v>
      </c>
      <c r="M710" s="100">
        <v>0</v>
      </c>
      <c r="N710" s="120">
        <v>390</v>
      </c>
      <c r="O710" s="121">
        <v>333</v>
      </c>
      <c r="P710" s="100">
        <v>35</v>
      </c>
      <c r="Q710" s="100">
        <v>10</v>
      </c>
      <c r="R710" s="120">
        <v>12</v>
      </c>
      <c r="S710" s="121">
        <v>0</v>
      </c>
      <c r="T710" s="100">
        <v>0</v>
      </c>
      <c r="U710" s="100">
        <v>0</v>
      </c>
      <c r="V710" s="100">
        <v>0</v>
      </c>
      <c r="W710" s="120">
        <v>390</v>
      </c>
      <c r="X710" s="121">
        <v>96</v>
      </c>
      <c r="Y710" s="100">
        <v>88</v>
      </c>
      <c r="Z710" s="100">
        <v>73</v>
      </c>
      <c r="AA710" s="100">
        <v>82</v>
      </c>
      <c r="AB710" s="100">
        <v>17</v>
      </c>
      <c r="AC710" s="120">
        <v>34</v>
      </c>
      <c r="AD710" s="121">
        <v>213</v>
      </c>
      <c r="AE710" s="100">
        <v>130</v>
      </c>
      <c r="AF710" s="100">
        <v>13</v>
      </c>
      <c r="AG710" s="100">
        <v>21</v>
      </c>
      <c r="AH710" s="100">
        <v>13</v>
      </c>
      <c r="AI710" s="96" t="s">
        <v>0</v>
      </c>
    </row>
    <row r="711" spans="1:35" x14ac:dyDescent="0.2">
      <c r="A711" s="81" t="str">
        <f t="shared" si="163"/>
        <v>111AG943738</v>
      </c>
      <c r="B711" s="83" t="str">
        <f t="shared" si="160"/>
        <v>SE</v>
      </c>
      <c r="C711" s="83" t="str">
        <f t="shared" si="161"/>
        <v>SCAS</v>
      </c>
      <c r="D711" s="70">
        <v>43738</v>
      </c>
      <c r="E711" s="95" t="s">
        <v>458</v>
      </c>
      <c r="F711" s="95" t="s">
        <v>459</v>
      </c>
      <c r="G711" s="100">
        <v>1200</v>
      </c>
      <c r="H711" s="120">
        <v>175</v>
      </c>
      <c r="I711" s="135">
        <v>128</v>
      </c>
      <c r="J711" s="100">
        <v>27</v>
      </c>
      <c r="K711" s="100">
        <v>7</v>
      </c>
      <c r="L711" s="100">
        <v>6</v>
      </c>
      <c r="M711" s="100">
        <v>3</v>
      </c>
      <c r="N711" s="120">
        <v>4</v>
      </c>
      <c r="O711" s="121">
        <v>154</v>
      </c>
      <c r="P711" s="100">
        <v>15</v>
      </c>
      <c r="Q711" s="100">
        <v>1</v>
      </c>
      <c r="R711" s="120">
        <v>5</v>
      </c>
      <c r="S711" s="121">
        <v>47</v>
      </c>
      <c r="T711" s="100">
        <v>84</v>
      </c>
      <c r="U711" s="100">
        <v>30</v>
      </c>
      <c r="V711" s="100">
        <v>7</v>
      </c>
      <c r="W711" s="120">
        <v>7</v>
      </c>
      <c r="X711" s="121">
        <v>24</v>
      </c>
      <c r="Y711" s="100">
        <v>46</v>
      </c>
      <c r="Z711" s="100">
        <v>87</v>
      </c>
      <c r="AA711" s="100">
        <v>12</v>
      </c>
      <c r="AB711" s="100">
        <v>5</v>
      </c>
      <c r="AC711" s="120">
        <v>21</v>
      </c>
      <c r="AD711" s="121">
        <v>123</v>
      </c>
      <c r="AE711" s="100">
        <v>37</v>
      </c>
      <c r="AF711" s="100">
        <v>10</v>
      </c>
      <c r="AG711" s="100">
        <v>5</v>
      </c>
      <c r="AH711" s="100">
        <v>0</v>
      </c>
      <c r="AI711" s="96" t="s">
        <v>0</v>
      </c>
    </row>
    <row r="712" spans="1:35" x14ac:dyDescent="0.2">
      <c r="A712" s="81" t="str">
        <f t="shared" si="163"/>
        <v>111AH943738</v>
      </c>
      <c r="B712" s="83" t="str">
        <f t="shared" si="160"/>
        <v>SE</v>
      </c>
      <c r="C712" s="83" t="str">
        <f t="shared" si="161"/>
        <v>SCAS</v>
      </c>
      <c r="D712" s="70">
        <v>43738</v>
      </c>
      <c r="E712" s="95" t="s">
        <v>532</v>
      </c>
      <c r="F712" s="95" t="s">
        <v>531</v>
      </c>
      <c r="G712" s="100">
        <v>1500</v>
      </c>
      <c r="H712" s="120">
        <v>256</v>
      </c>
      <c r="I712" s="135">
        <v>178</v>
      </c>
      <c r="J712" s="100">
        <v>42</v>
      </c>
      <c r="K712" s="100">
        <v>7</v>
      </c>
      <c r="L712" s="100">
        <v>11</v>
      </c>
      <c r="M712" s="100">
        <v>7</v>
      </c>
      <c r="N712" s="120">
        <v>11</v>
      </c>
      <c r="O712" s="121">
        <v>214</v>
      </c>
      <c r="P712" s="100">
        <v>22</v>
      </c>
      <c r="Q712" s="100">
        <v>11</v>
      </c>
      <c r="R712" s="120">
        <v>9</v>
      </c>
      <c r="S712" s="121">
        <v>62</v>
      </c>
      <c r="T712" s="100">
        <v>124</v>
      </c>
      <c r="U712" s="100">
        <v>43</v>
      </c>
      <c r="V712" s="100">
        <v>14</v>
      </c>
      <c r="W712" s="120">
        <v>13</v>
      </c>
      <c r="X712" s="121">
        <v>43</v>
      </c>
      <c r="Y712" s="100">
        <v>73</v>
      </c>
      <c r="Z712" s="100">
        <v>96</v>
      </c>
      <c r="AA712" s="100">
        <v>11</v>
      </c>
      <c r="AB712" s="100">
        <v>20</v>
      </c>
      <c r="AC712" s="120">
        <v>25</v>
      </c>
      <c r="AD712" s="121">
        <v>158</v>
      </c>
      <c r="AE712" s="100">
        <v>74</v>
      </c>
      <c r="AF712" s="100">
        <v>13</v>
      </c>
      <c r="AG712" s="100">
        <v>9</v>
      </c>
      <c r="AH712" s="100">
        <v>2</v>
      </c>
      <c r="AI712" s="96" t="s">
        <v>0</v>
      </c>
    </row>
    <row r="713" spans="1:35" x14ac:dyDescent="0.2">
      <c r="A713" s="81" t="str">
        <f t="shared" si="163"/>
        <v>111AI443738</v>
      </c>
      <c r="B713" s="83" t="str">
        <f t="shared" si="160"/>
        <v>SW</v>
      </c>
      <c r="C713" s="83" t="str">
        <f t="shared" si="161"/>
        <v>DHC</v>
      </c>
      <c r="D713" s="70">
        <v>43738</v>
      </c>
      <c r="E713" s="95" t="s">
        <v>571</v>
      </c>
      <c r="F713" s="95" t="s">
        <v>580</v>
      </c>
      <c r="G713" s="100">
        <v>1391</v>
      </c>
      <c r="H713" s="120">
        <v>408</v>
      </c>
      <c r="I713" s="135">
        <v>306</v>
      </c>
      <c r="J713" s="100">
        <v>48</v>
      </c>
      <c r="K713" s="100">
        <v>12</v>
      </c>
      <c r="L713" s="100">
        <v>20</v>
      </c>
      <c r="M713" s="100">
        <v>12</v>
      </c>
      <c r="N713" s="120">
        <v>10</v>
      </c>
      <c r="O713" s="121">
        <v>351</v>
      </c>
      <c r="P713" s="100">
        <v>23</v>
      </c>
      <c r="Q713" s="100">
        <v>8</v>
      </c>
      <c r="R713" s="120">
        <v>26</v>
      </c>
      <c r="S713" s="121">
        <v>90</v>
      </c>
      <c r="T713" s="100">
        <v>219</v>
      </c>
      <c r="U713" s="100">
        <v>61</v>
      </c>
      <c r="V713" s="100">
        <v>18</v>
      </c>
      <c r="W713" s="120">
        <v>20</v>
      </c>
      <c r="X713" s="121">
        <v>90</v>
      </c>
      <c r="Y713" s="100">
        <v>115</v>
      </c>
      <c r="Z713" s="100">
        <v>83</v>
      </c>
      <c r="AA713" s="100">
        <v>74</v>
      </c>
      <c r="AB713" s="100">
        <v>20</v>
      </c>
      <c r="AC713" s="120">
        <v>26</v>
      </c>
      <c r="AD713" s="121">
        <v>286</v>
      </c>
      <c r="AE713" s="100">
        <v>75</v>
      </c>
      <c r="AF713" s="100">
        <v>26</v>
      </c>
      <c r="AG713" s="100">
        <v>11</v>
      </c>
      <c r="AH713" s="100">
        <v>10</v>
      </c>
      <c r="AI713" s="96" t="s">
        <v>0</v>
      </c>
    </row>
    <row r="714" spans="1:35" x14ac:dyDescent="0.2">
      <c r="A714" s="81" t="str">
        <f t="shared" si="163"/>
        <v>111AB243738</v>
      </c>
      <c r="B714" s="83" t="str">
        <f t="shared" si="160"/>
        <v>E</v>
      </c>
      <c r="C714" s="83" t="str">
        <f t="shared" si="161"/>
        <v>HUC</v>
      </c>
      <c r="D714" s="70">
        <v>43738</v>
      </c>
      <c r="E714" s="95" t="s">
        <v>43</v>
      </c>
      <c r="F714" s="95" t="s">
        <v>44</v>
      </c>
      <c r="G714" s="100">
        <v>3237</v>
      </c>
      <c r="H714" s="120">
        <v>798</v>
      </c>
      <c r="I714" s="135">
        <v>596</v>
      </c>
      <c r="J714" s="100">
        <v>132</v>
      </c>
      <c r="K714" s="100">
        <v>33</v>
      </c>
      <c r="L714" s="100">
        <v>34</v>
      </c>
      <c r="M714" s="100">
        <v>0</v>
      </c>
      <c r="N714" s="120">
        <v>3</v>
      </c>
      <c r="O714" s="121">
        <v>702</v>
      </c>
      <c r="P714" s="100">
        <v>74</v>
      </c>
      <c r="Q714" s="100">
        <v>12</v>
      </c>
      <c r="R714" s="120">
        <v>10</v>
      </c>
      <c r="S714" s="121">
        <v>217</v>
      </c>
      <c r="T714" s="100">
        <v>411</v>
      </c>
      <c r="U714" s="100">
        <v>123</v>
      </c>
      <c r="V714" s="100">
        <v>30</v>
      </c>
      <c r="W714" s="120">
        <v>17</v>
      </c>
      <c r="X714" s="121">
        <v>148</v>
      </c>
      <c r="Y714" s="100">
        <v>222</v>
      </c>
      <c r="Z714" s="100">
        <v>283</v>
      </c>
      <c r="AA714" s="100">
        <v>34</v>
      </c>
      <c r="AB714" s="100">
        <v>62</v>
      </c>
      <c r="AC714" s="120">
        <v>49</v>
      </c>
      <c r="AD714" s="121">
        <v>0</v>
      </c>
      <c r="AE714" s="100">
        <v>0</v>
      </c>
      <c r="AF714" s="100">
        <v>0</v>
      </c>
      <c r="AG714" s="100">
        <v>0</v>
      </c>
      <c r="AH714" s="100">
        <v>798</v>
      </c>
      <c r="AI714" s="96" t="s">
        <v>0</v>
      </c>
    </row>
    <row r="715" spans="1:35" x14ac:dyDescent="0.2">
      <c r="A715" s="81" t="str">
        <f t="shared" si="163"/>
        <v>111AC543738</v>
      </c>
      <c r="B715" s="83" t="str">
        <f t="shared" si="160"/>
        <v>E</v>
      </c>
      <c r="C715" s="83" t="str">
        <f t="shared" si="161"/>
        <v>HUC</v>
      </c>
      <c r="D715" s="70">
        <v>43738</v>
      </c>
      <c r="E715" s="95" t="s">
        <v>92</v>
      </c>
      <c r="F715" s="95" t="s">
        <v>93</v>
      </c>
      <c r="G715" s="100">
        <v>2534</v>
      </c>
      <c r="H715" s="120">
        <v>664</v>
      </c>
      <c r="I715" s="135">
        <v>482</v>
      </c>
      <c r="J715" s="100">
        <v>121</v>
      </c>
      <c r="K715" s="100">
        <v>25</v>
      </c>
      <c r="L715" s="100">
        <v>33</v>
      </c>
      <c r="M715" s="100">
        <v>0</v>
      </c>
      <c r="N715" s="120">
        <v>3</v>
      </c>
      <c r="O715" s="121">
        <v>597</v>
      </c>
      <c r="P715" s="100">
        <v>52</v>
      </c>
      <c r="Q715" s="100">
        <v>10</v>
      </c>
      <c r="R715" s="120">
        <v>5</v>
      </c>
      <c r="S715" s="121">
        <v>176</v>
      </c>
      <c r="T715" s="100">
        <v>333</v>
      </c>
      <c r="U715" s="100">
        <v>108</v>
      </c>
      <c r="V715" s="100">
        <v>32</v>
      </c>
      <c r="W715" s="120">
        <v>15</v>
      </c>
      <c r="X715" s="121">
        <v>122</v>
      </c>
      <c r="Y715" s="100">
        <v>199</v>
      </c>
      <c r="Z715" s="100">
        <v>231</v>
      </c>
      <c r="AA715" s="100">
        <v>28</v>
      </c>
      <c r="AB715" s="100">
        <v>49</v>
      </c>
      <c r="AC715" s="120">
        <v>35</v>
      </c>
      <c r="AD715" s="121">
        <v>0</v>
      </c>
      <c r="AE715" s="100">
        <v>0</v>
      </c>
      <c r="AF715" s="100">
        <v>0</v>
      </c>
      <c r="AG715" s="100">
        <v>0</v>
      </c>
      <c r="AH715" s="100">
        <v>664</v>
      </c>
      <c r="AI715" s="96" t="s">
        <v>0</v>
      </c>
    </row>
    <row r="716" spans="1:35" x14ac:dyDescent="0.2">
      <c r="A716" s="81" t="str">
        <f t="shared" si="163"/>
        <v>111AG743738</v>
      </c>
      <c r="B716" s="83" t="str">
        <f t="shared" si="160"/>
        <v>E</v>
      </c>
      <c r="C716" s="83" t="str">
        <f t="shared" si="161"/>
        <v>HUC</v>
      </c>
      <c r="D716" s="70">
        <v>43738</v>
      </c>
      <c r="E716" s="95" t="s">
        <v>304</v>
      </c>
      <c r="F716" s="95" t="s">
        <v>305</v>
      </c>
      <c r="G716" s="100">
        <v>1853</v>
      </c>
      <c r="H716" s="120">
        <v>479</v>
      </c>
      <c r="I716" s="135">
        <v>352</v>
      </c>
      <c r="J716" s="100">
        <v>78</v>
      </c>
      <c r="K716" s="100">
        <v>18</v>
      </c>
      <c r="L716" s="100">
        <v>30</v>
      </c>
      <c r="M716" s="100">
        <v>0</v>
      </c>
      <c r="N716" s="120">
        <v>1</v>
      </c>
      <c r="O716" s="121">
        <v>435</v>
      </c>
      <c r="P716" s="100">
        <v>24</v>
      </c>
      <c r="Q716" s="100">
        <v>14</v>
      </c>
      <c r="R716" s="120">
        <v>6</v>
      </c>
      <c r="S716" s="121">
        <v>124</v>
      </c>
      <c r="T716" s="100">
        <v>262</v>
      </c>
      <c r="U716" s="100">
        <v>67</v>
      </c>
      <c r="V716" s="100">
        <v>18</v>
      </c>
      <c r="W716" s="120">
        <v>8</v>
      </c>
      <c r="X716" s="121">
        <v>77</v>
      </c>
      <c r="Y716" s="100">
        <v>163</v>
      </c>
      <c r="Z716" s="100">
        <v>164</v>
      </c>
      <c r="AA716" s="100">
        <v>19</v>
      </c>
      <c r="AB716" s="100">
        <v>33</v>
      </c>
      <c r="AC716" s="120">
        <v>23</v>
      </c>
      <c r="AD716" s="121">
        <v>0</v>
      </c>
      <c r="AE716" s="100">
        <v>0</v>
      </c>
      <c r="AF716" s="100">
        <v>0</v>
      </c>
      <c r="AG716" s="100">
        <v>0</v>
      </c>
      <c r="AH716" s="100">
        <v>479</v>
      </c>
      <c r="AI716" s="96" t="s">
        <v>0</v>
      </c>
    </row>
    <row r="717" spans="1:35" x14ac:dyDescent="0.2">
      <c r="A717" s="84" t="str">
        <f t="shared" si="163"/>
        <v>111AI343738</v>
      </c>
      <c r="B717" s="84" t="str">
        <f t="shared" si="160"/>
        <v>E</v>
      </c>
      <c r="C717" s="84" t="str">
        <f t="shared" si="161"/>
        <v>HUC</v>
      </c>
      <c r="D717" s="91">
        <v>43738</v>
      </c>
      <c r="E717" s="101" t="s">
        <v>538</v>
      </c>
      <c r="F717" s="101" t="s">
        <v>537</v>
      </c>
      <c r="G717" s="102">
        <v>717</v>
      </c>
      <c r="H717" s="122">
        <v>163</v>
      </c>
      <c r="I717" s="102">
        <v>113</v>
      </c>
      <c r="J717" s="102">
        <v>27</v>
      </c>
      <c r="K717" s="102">
        <v>11</v>
      </c>
      <c r="L717" s="102">
        <v>10</v>
      </c>
      <c r="M717" s="102">
        <v>0</v>
      </c>
      <c r="N717" s="122">
        <v>2</v>
      </c>
      <c r="O717" s="123">
        <v>140</v>
      </c>
      <c r="P717" s="102">
        <v>14</v>
      </c>
      <c r="Q717" s="102">
        <v>8</v>
      </c>
      <c r="R717" s="122">
        <v>1</v>
      </c>
      <c r="S717" s="123">
        <v>47</v>
      </c>
      <c r="T717" s="102">
        <v>88</v>
      </c>
      <c r="U717" s="102">
        <v>20</v>
      </c>
      <c r="V717" s="102">
        <v>5</v>
      </c>
      <c r="W717" s="122">
        <v>3</v>
      </c>
      <c r="X717" s="123">
        <v>35</v>
      </c>
      <c r="Y717" s="102">
        <v>57</v>
      </c>
      <c r="Z717" s="102">
        <v>48</v>
      </c>
      <c r="AA717" s="102">
        <v>6</v>
      </c>
      <c r="AB717" s="102">
        <v>9</v>
      </c>
      <c r="AC717" s="122">
        <v>8</v>
      </c>
      <c r="AD717" s="123">
        <v>0</v>
      </c>
      <c r="AE717" s="102">
        <v>0</v>
      </c>
      <c r="AF717" s="102">
        <v>0</v>
      </c>
      <c r="AG717" s="102">
        <v>0</v>
      </c>
      <c r="AH717" s="102">
        <v>163</v>
      </c>
      <c r="AI717" s="103" t="s">
        <v>0</v>
      </c>
    </row>
    <row r="718" spans="1:35" x14ac:dyDescent="0.2">
      <c r="A718" s="83" t="str">
        <f t="shared" ref="A718:A719" si="164">CONCATENATE(E718,D718)</f>
        <v>111AA743921</v>
      </c>
      <c r="B718" s="83" t="str">
        <f t="shared" si="160"/>
        <v>L</v>
      </c>
      <c r="C718" s="83" t="str">
        <f t="shared" si="161"/>
        <v>LCW</v>
      </c>
      <c r="D718" s="70">
        <v>43921</v>
      </c>
      <c r="E718" s="95" t="s">
        <v>35</v>
      </c>
      <c r="F718" s="95" t="s">
        <v>36</v>
      </c>
      <c r="G718" s="95">
        <v>753</v>
      </c>
      <c r="H718" s="124">
        <v>65</v>
      </c>
      <c r="I718" s="136">
        <v>44</v>
      </c>
      <c r="J718" s="95">
        <v>10</v>
      </c>
      <c r="K718" s="95">
        <v>3</v>
      </c>
      <c r="L718" s="95">
        <v>2</v>
      </c>
      <c r="M718" s="95">
        <v>3</v>
      </c>
      <c r="N718" s="124">
        <v>3</v>
      </c>
      <c r="O718" s="125">
        <v>54</v>
      </c>
      <c r="P718" s="95">
        <v>6</v>
      </c>
      <c r="Q718" s="95">
        <v>3</v>
      </c>
      <c r="R718" s="124">
        <v>2</v>
      </c>
      <c r="S718" s="125">
        <v>22</v>
      </c>
      <c r="T718" s="95">
        <v>29</v>
      </c>
      <c r="U718" s="95">
        <v>9</v>
      </c>
      <c r="V718" s="95">
        <v>3</v>
      </c>
      <c r="W718" s="124">
        <v>2</v>
      </c>
      <c r="X718" s="125">
        <v>10</v>
      </c>
      <c r="Y718" s="95">
        <v>19</v>
      </c>
      <c r="Z718" s="95">
        <v>25</v>
      </c>
      <c r="AA718" s="95">
        <v>3</v>
      </c>
      <c r="AB718" s="95">
        <v>4</v>
      </c>
      <c r="AC718" s="124">
        <v>4</v>
      </c>
      <c r="AD718" s="125">
        <v>36</v>
      </c>
      <c r="AE718" s="95">
        <v>19</v>
      </c>
      <c r="AF718" s="95">
        <v>4</v>
      </c>
      <c r="AG718" s="95">
        <v>3</v>
      </c>
      <c r="AH718" s="95">
        <v>3</v>
      </c>
      <c r="AI718" s="96" t="s">
        <v>0</v>
      </c>
    </row>
    <row r="719" spans="1:35" x14ac:dyDescent="0.2">
      <c r="A719" s="83" t="str">
        <f t="shared" si="164"/>
        <v>111AD543921</v>
      </c>
      <c r="B719" s="83" t="str">
        <f t="shared" si="160"/>
        <v>L</v>
      </c>
      <c r="C719" s="83" t="str">
        <f t="shared" si="161"/>
        <v>LCW</v>
      </c>
      <c r="D719" s="70">
        <v>43921</v>
      </c>
      <c r="E719" s="95" t="s">
        <v>113</v>
      </c>
      <c r="F719" s="95" t="s">
        <v>114</v>
      </c>
      <c r="G719" s="95">
        <v>769</v>
      </c>
      <c r="H719" s="124">
        <v>75</v>
      </c>
      <c r="I719" s="136">
        <v>43</v>
      </c>
      <c r="J719" s="95">
        <v>20</v>
      </c>
      <c r="K719" s="95">
        <v>9</v>
      </c>
      <c r="L719" s="95">
        <v>2</v>
      </c>
      <c r="M719" s="95">
        <v>1</v>
      </c>
      <c r="N719" s="124">
        <v>0</v>
      </c>
      <c r="O719" s="125">
        <v>60</v>
      </c>
      <c r="P719" s="95">
        <v>9</v>
      </c>
      <c r="Q719" s="95">
        <v>5</v>
      </c>
      <c r="R719" s="124">
        <v>1</v>
      </c>
      <c r="S719" s="125">
        <v>23</v>
      </c>
      <c r="T719" s="95">
        <v>38</v>
      </c>
      <c r="U719" s="95">
        <v>9</v>
      </c>
      <c r="V719" s="95">
        <v>5</v>
      </c>
      <c r="W719" s="124">
        <v>0</v>
      </c>
      <c r="X719" s="125">
        <v>8</v>
      </c>
      <c r="Y719" s="95">
        <v>19</v>
      </c>
      <c r="Z719" s="95">
        <v>32</v>
      </c>
      <c r="AA719" s="95">
        <v>9</v>
      </c>
      <c r="AB719" s="95">
        <v>5</v>
      </c>
      <c r="AC719" s="124">
        <v>2</v>
      </c>
      <c r="AD719" s="125">
        <v>37</v>
      </c>
      <c r="AE719" s="95">
        <v>24</v>
      </c>
      <c r="AF719" s="95">
        <v>12</v>
      </c>
      <c r="AG719" s="95">
        <v>2</v>
      </c>
      <c r="AH719" s="95">
        <v>0</v>
      </c>
      <c r="AI719" s="96" t="s">
        <v>0</v>
      </c>
    </row>
    <row r="720" spans="1:35" x14ac:dyDescent="0.2">
      <c r="A720" s="83" t="str">
        <f t="shared" ref="A720:A721" si="165">CONCATENATE(E720,D720)</f>
        <v>111AF143921</v>
      </c>
      <c r="B720" s="83" t="str">
        <f t="shared" si="160"/>
        <v>SW</v>
      </c>
      <c r="C720" s="83" t="str">
        <f t="shared" si="161"/>
        <v>Kernow Health</v>
      </c>
      <c r="D720" s="70">
        <v>43921</v>
      </c>
      <c r="E720" s="95" t="s">
        <v>192</v>
      </c>
      <c r="F720" s="95" t="s">
        <v>193</v>
      </c>
      <c r="G720" s="95">
        <v>6257</v>
      </c>
      <c r="H720" s="124">
        <v>262</v>
      </c>
      <c r="I720" s="136">
        <v>179</v>
      </c>
      <c r="J720" s="95">
        <v>45</v>
      </c>
      <c r="K720" s="95">
        <v>15</v>
      </c>
      <c r="L720" s="95">
        <v>10</v>
      </c>
      <c r="M720" s="95">
        <v>10</v>
      </c>
      <c r="N720" s="124">
        <v>3</v>
      </c>
      <c r="O720" s="125">
        <v>235</v>
      </c>
      <c r="P720" s="95">
        <v>17</v>
      </c>
      <c r="Q720" s="95">
        <v>6</v>
      </c>
      <c r="R720" s="124">
        <v>4</v>
      </c>
      <c r="S720" s="125">
        <v>79</v>
      </c>
      <c r="T720" s="95">
        <v>129</v>
      </c>
      <c r="U720" s="95">
        <v>37</v>
      </c>
      <c r="V720" s="95">
        <v>16</v>
      </c>
      <c r="W720" s="124">
        <v>1</v>
      </c>
      <c r="X720" s="125">
        <v>41</v>
      </c>
      <c r="Y720" s="95">
        <v>43</v>
      </c>
      <c r="Z720" s="95">
        <v>144</v>
      </c>
      <c r="AA720" s="95">
        <v>7</v>
      </c>
      <c r="AB720" s="95">
        <v>23</v>
      </c>
      <c r="AC720" s="124">
        <v>4</v>
      </c>
      <c r="AD720" s="125">
        <v>169</v>
      </c>
      <c r="AE720" s="95">
        <v>66</v>
      </c>
      <c r="AF720" s="95">
        <v>18</v>
      </c>
      <c r="AG720" s="95">
        <v>7</v>
      </c>
      <c r="AH720" s="95">
        <v>2</v>
      </c>
      <c r="AI720" s="96" t="s">
        <v>0</v>
      </c>
    </row>
    <row r="721" spans="1:35" x14ac:dyDescent="0.2">
      <c r="A721" s="83" t="str">
        <f t="shared" si="165"/>
        <v>111AF443921</v>
      </c>
      <c r="B721" s="83" t="str">
        <f t="shared" si="160"/>
        <v>M</v>
      </c>
      <c r="C721" s="83" t="str">
        <f t="shared" si="161"/>
        <v>Vocare</v>
      </c>
      <c r="D721" s="70">
        <v>43921</v>
      </c>
      <c r="E721" s="95" t="s">
        <v>200</v>
      </c>
      <c r="F721" s="95" t="s">
        <v>201</v>
      </c>
      <c r="G721" s="95">
        <v>37037</v>
      </c>
      <c r="H721" s="124">
        <v>1311</v>
      </c>
      <c r="I721" s="136">
        <v>826</v>
      </c>
      <c r="J721" s="95">
        <v>257</v>
      </c>
      <c r="K721" s="95">
        <v>92</v>
      </c>
      <c r="L721" s="95">
        <v>68</v>
      </c>
      <c r="M721" s="95">
        <v>55</v>
      </c>
      <c r="N721" s="124">
        <v>13</v>
      </c>
      <c r="O721" s="125">
        <v>1108</v>
      </c>
      <c r="P721" s="95">
        <v>141</v>
      </c>
      <c r="Q721" s="95">
        <v>52</v>
      </c>
      <c r="R721" s="124">
        <v>10</v>
      </c>
      <c r="S721" s="125">
        <v>287</v>
      </c>
      <c r="T721" s="95">
        <v>680</v>
      </c>
      <c r="U721" s="95">
        <v>246</v>
      </c>
      <c r="V721" s="95">
        <v>73</v>
      </c>
      <c r="W721" s="124">
        <v>25</v>
      </c>
      <c r="X721" s="125">
        <v>156</v>
      </c>
      <c r="Y721" s="95">
        <v>327</v>
      </c>
      <c r="Z721" s="95">
        <v>664</v>
      </c>
      <c r="AA721" s="95">
        <v>23</v>
      </c>
      <c r="AB721" s="95">
        <v>106</v>
      </c>
      <c r="AC721" s="124">
        <v>35</v>
      </c>
      <c r="AD721" s="125">
        <v>817</v>
      </c>
      <c r="AE721" s="95">
        <v>321</v>
      </c>
      <c r="AF721" s="95">
        <v>109</v>
      </c>
      <c r="AG721" s="95">
        <v>58</v>
      </c>
      <c r="AH721" s="95">
        <v>6</v>
      </c>
      <c r="AI721" s="96" t="s">
        <v>0</v>
      </c>
    </row>
    <row r="722" spans="1:35" x14ac:dyDescent="0.2">
      <c r="A722" s="83" t="str">
        <f t="shared" ref="A722:A723" si="166">CONCATENATE(E722,D722)</f>
        <v>111AG543921</v>
      </c>
      <c r="B722" s="83" t="str">
        <f t="shared" si="160"/>
        <v>L</v>
      </c>
      <c r="C722" s="83" t="str">
        <f t="shared" si="161"/>
        <v>Vocare</v>
      </c>
      <c r="D722" s="70">
        <v>43921</v>
      </c>
      <c r="E722" s="95" t="s">
        <v>296</v>
      </c>
      <c r="F722" s="95" t="s">
        <v>297</v>
      </c>
      <c r="G722" s="95">
        <v>93268</v>
      </c>
      <c r="H722" s="124">
        <v>1716</v>
      </c>
      <c r="I722" s="136">
        <v>984</v>
      </c>
      <c r="J722" s="95">
        <v>386</v>
      </c>
      <c r="K722" s="95">
        <v>130</v>
      </c>
      <c r="L722" s="95">
        <v>84</v>
      </c>
      <c r="M722" s="95">
        <v>108</v>
      </c>
      <c r="N722" s="124">
        <v>24</v>
      </c>
      <c r="O722" s="125">
        <v>1376</v>
      </c>
      <c r="P722" s="95">
        <v>233</v>
      </c>
      <c r="Q722" s="95">
        <v>84</v>
      </c>
      <c r="R722" s="124">
        <v>23</v>
      </c>
      <c r="S722" s="125">
        <v>450</v>
      </c>
      <c r="T722" s="95">
        <v>819</v>
      </c>
      <c r="U722" s="95">
        <v>322</v>
      </c>
      <c r="V722" s="95">
        <v>97</v>
      </c>
      <c r="W722" s="124">
        <v>28</v>
      </c>
      <c r="X722" s="125">
        <v>230</v>
      </c>
      <c r="Y722" s="95">
        <v>463</v>
      </c>
      <c r="Z722" s="95">
        <v>824</v>
      </c>
      <c r="AA722" s="95">
        <v>30</v>
      </c>
      <c r="AB722" s="95">
        <v>137</v>
      </c>
      <c r="AC722" s="124">
        <v>32</v>
      </c>
      <c r="AD722" s="125">
        <v>993</v>
      </c>
      <c r="AE722" s="95">
        <v>454</v>
      </c>
      <c r="AF722" s="95">
        <v>161</v>
      </c>
      <c r="AG722" s="95">
        <v>101</v>
      </c>
      <c r="AH722" s="95">
        <v>7</v>
      </c>
      <c r="AI722" s="96" t="s">
        <v>0</v>
      </c>
    </row>
    <row r="723" spans="1:35" x14ac:dyDescent="0.2">
      <c r="A723" s="83" t="str">
        <f t="shared" si="166"/>
        <v>111AH143921</v>
      </c>
      <c r="B723" s="83" t="str">
        <f t="shared" si="160"/>
        <v>SW</v>
      </c>
      <c r="C723" s="83" t="str">
        <f t="shared" si="161"/>
        <v>Medvivo</v>
      </c>
      <c r="D723" s="70">
        <v>43921</v>
      </c>
      <c r="E723" s="95" t="s">
        <v>493</v>
      </c>
      <c r="F723" s="95" t="s">
        <v>492</v>
      </c>
      <c r="G723" s="95">
        <v>9143</v>
      </c>
      <c r="H723" s="124">
        <v>564</v>
      </c>
      <c r="I723" s="136">
        <v>373</v>
      </c>
      <c r="J723" s="95">
        <v>107</v>
      </c>
      <c r="K723" s="95">
        <v>24</v>
      </c>
      <c r="L723" s="95">
        <v>27</v>
      </c>
      <c r="M723" s="95">
        <v>26</v>
      </c>
      <c r="N723" s="124">
        <v>7</v>
      </c>
      <c r="O723" s="125">
        <v>480</v>
      </c>
      <c r="P723" s="95">
        <v>58</v>
      </c>
      <c r="Q723" s="95">
        <v>14</v>
      </c>
      <c r="R723" s="124">
        <v>12</v>
      </c>
      <c r="S723" s="125">
        <v>133</v>
      </c>
      <c r="T723" s="95">
        <v>301</v>
      </c>
      <c r="U723" s="95">
        <v>93</v>
      </c>
      <c r="V723" s="95">
        <v>26</v>
      </c>
      <c r="W723" s="124">
        <v>11</v>
      </c>
      <c r="X723" s="125">
        <v>58</v>
      </c>
      <c r="Y723" s="95">
        <v>122</v>
      </c>
      <c r="Z723" s="95">
        <v>305</v>
      </c>
      <c r="AA723" s="95">
        <v>8</v>
      </c>
      <c r="AB723" s="95">
        <v>59</v>
      </c>
      <c r="AC723" s="124">
        <v>12</v>
      </c>
      <c r="AD723" s="125">
        <v>364</v>
      </c>
      <c r="AE723" s="95">
        <v>136</v>
      </c>
      <c r="AF723" s="95">
        <v>40</v>
      </c>
      <c r="AG723" s="95">
        <v>17</v>
      </c>
      <c r="AH723" s="95">
        <v>7</v>
      </c>
      <c r="AI723" s="96" t="s">
        <v>0</v>
      </c>
    </row>
    <row r="724" spans="1:35" x14ac:dyDescent="0.2">
      <c r="A724" s="83" t="str">
        <f t="shared" ref="A724:A732" si="167">CONCATENATE(E724,D724)</f>
        <v>111AA243921</v>
      </c>
      <c r="B724" s="83" t="str">
        <f t="shared" si="160"/>
        <v>M</v>
      </c>
      <c r="C724" s="83" t="str">
        <f t="shared" si="161"/>
        <v>DHU</v>
      </c>
      <c r="D724" s="70">
        <v>43921</v>
      </c>
      <c r="E724" s="95" t="s">
        <v>25</v>
      </c>
      <c r="F724" s="95" t="s">
        <v>26</v>
      </c>
      <c r="G724" s="95">
        <v>649</v>
      </c>
      <c r="H724" s="124">
        <v>150</v>
      </c>
      <c r="I724" s="136">
        <v>102</v>
      </c>
      <c r="J724" s="95">
        <v>27</v>
      </c>
      <c r="K724" s="95">
        <v>7</v>
      </c>
      <c r="L724" s="95">
        <v>7</v>
      </c>
      <c r="M724" s="95">
        <v>0</v>
      </c>
      <c r="N724" s="124">
        <v>7</v>
      </c>
      <c r="O724" s="125">
        <v>130</v>
      </c>
      <c r="P724" s="95">
        <v>17</v>
      </c>
      <c r="Q724" s="95">
        <v>2</v>
      </c>
      <c r="R724" s="124">
        <v>1</v>
      </c>
      <c r="S724" s="125">
        <v>29</v>
      </c>
      <c r="T724" s="95">
        <v>77</v>
      </c>
      <c r="U724" s="95">
        <v>31</v>
      </c>
      <c r="V724" s="95">
        <v>8</v>
      </c>
      <c r="W724" s="124">
        <v>5</v>
      </c>
      <c r="X724" s="125">
        <v>33</v>
      </c>
      <c r="Y724" s="95">
        <v>26</v>
      </c>
      <c r="Z724" s="95">
        <v>59</v>
      </c>
      <c r="AA724" s="95">
        <v>16</v>
      </c>
      <c r="AB724" s="95">
        <v>9</v>
      </c>
      <c r="AC724" s="124">
        <v>7</v>
      </c>
      <c r="AD724" s="125">
        <v>100</v>
      </c>
      <c r="AE724" s="95">
        <v>36</v>
      </c>
      <c r="AF724" s="95">
        <v>11</v>
      </c>
      <c r="AG724" s="95">
        <v>3</v>
      </c>
      <c r="AH724" s="95">
        <v>0</v>
      </c>
      <c r="AI724" s="96" t="s">
        <v>0</v>
      </c>
    </row>
    <row r="725" spans="1:35" x14ac:dyDescent="0.2">
      <c r="A725" s="83" t="str">
        <f t="shared" si="167"/>
        <v>111AA443921</v>
      </c>
      <c r="B725" s="83" t="str">
        <f t="shared" si="160"/>
        <v>M</v>
      </c>
      <c r="C725" s="83" t="str">
        <f t="shared" si="161"/>
        <v>DHU</v>
      </c>
      <c r="D725" s="70">
        <v>43921</v>
      </c>
      <c r="E725" s="95" t="s">
        <v>28</v>
      </c>
      <c r="F725" s="95" t="s">
        <v>29</v>
      </c>
      <c r="G725" s="95">
        <v>649</v>
      </c>
      <c r="H725" s="124">
        <v>124</v>
      </c>
      <c r="I725" s="136">
        <v>69</v>
      </c>
      <c r="J725" s="95">
        <v>22</v>
      </c>
      <c r="K725" s="95">
        <v>12</v>
      </c>
      <c r="L725" s="95">
        <v>8</v>
      </c>
      <c r="M725" s="95">
        <v>0</v>
      </c>
      <c r="N725" s="124">
        <v>13</v>
      </c>
      <c r="O725" s="125">
        <v>108</v>
      </c>
      <c r="P725" s="95">
        <v>9</v>
      </c>
      <c r="Q725" s="95">
        <v>4</v>
      </c>
      <c r="R725" s="124">
        <v>3</v>
      </c>
      <c r="S725" s="125">
        <v>29</v>
      </c>
      <c r="T725" s="95">
        <v>67</v>
      </c>
      <c r="U725" s="95">
        <v>17</v>
      </c>
      <c r="V725" s="95">
        <v>4</v>
      </c>
      <c r="W725" s="124">
        <v>7</v>
      </c>
      <c r="X725" s="125">
        <v>15</v>
      </c>
      <c r="Y725" s="95">
        <v>19</v>
      </c>
      <c r="Z725" s="95">
        <v>60</v>
      </c>
      <c r="AA725" s="95">
        <v>7</v>
      </c>
      <c r="AB725" s="95">
        <v>15</v>
      </c>
      <c r="AC725" s="124">
        <v>8</v>
      </c>
      <c r="AD725" s="125">
        <v>76</v>
      </c>
      <c r="AE725" s="95">
        <v>28</v>
      </c>
      <c r="AF725" s="95">
        <v>11</v>
      </c>
      <c r="AG725" s="95">
        <v>6</v>
      </c>
      <c r="AH725" s="95">
        <v>3</v>
      </c>
      <c r="AI725" s="96" t="s">
        <v>0</v>
      </c>
    </row>
    <row r="726" spans="1:35" x14ac:dyDescent="0.2">
      <c r="A726" s="83" t="str">
        <f t="shared" si="167"/>
        <v>111AA543921</v>
      </c>
      <c r="B726" s="83" t="str">
        <f t="shared" si="160"/>
        <v>M</v>
      </c>
      <c r="C726" s="83" t="str">
        <f t="shared" si="161"/>
        <v>DHU</v>
      </c>
      <c r="D726" s="70">
        <v>43921</v>
      </c>
      <c r="E726" s="95" t="s">
        <v>30</v>
      </c>
      <c r="F726" s="95" t="s">
        <v>31</v>
      </c>
      <c r="G726" s="95">
        <v>652</v>
      </c>
      <c r="H726" s="124">
        <v>147</v>
      </c>
      <c r="I726" s="136">
        <v>109</v>
      </c>
      <c r="J726" s="95">
        <v>25</v>
      </c>
      <c r="K726" s="95">
        <v>4</v>
      </c>
      <c r="L726" s="95">
        <v>7</v>
      </c>
      <c r="M726" s="95">
        <v>0</v>
      </c>
      <c r="N726" s="124">
        <v>2</v>
      </c>
      <c r="O726" s="125">
        <v>130</v>
      </c>
      <c r="P726" s="95">
        <v>12</v>
      </c>
      <c r="Q726" s="95">
        <v>1</v>
      </c>
      <c r="R726" s="124">
        <v>4</v>
      </c>
      <c r="S726" s="125">
        <v>46</v>
      </c>
      <c r="T726" s="95">
        <v>66</v>
      </c>
      <c r="U726" s="95">
        <v>23</v>
      </c>
      <c r="V726" s="95">
        <v>6</v>
      </c>
      <c r="W726" s="124">
        <v>6</v>
      </c>
      <c r="X726" s="125">
        <v>13</v>
      </c>
      <c r="Y726" s="95">
        <v>26</v>
      </c>
      <c r="Z726" s="95">
        <v>80</v>
      </c>
      <c r="AA726" s="95">
        <v>8</v>
      </c>
      <c r="AB726" s="95">
        <v>10</v>
      </c>
      <c r="AC726" s="124">
        <v>10</v>
      </c>
      <c r="AD726" s="125">
        <v>106</v>
      </c>
      <c r="AE726" s="95">
        <v>28</v>
      </c>
      <c r="AF726" s="95">
        <v>7</v>
      </c>
      <c r="AG726" s="95">
        <v>5</v>
      </c>
      <c r="AH726" s="95">
        <v>1</v>
      </c>
      <c r="AI726" s="96" t="s">
        <v>0</v>
      </c>
    </row>
    <row r="727" spans="1:35" x14ac:dyDescent="0.2">
      <c r="A727" s="83" t="str">
        <f t="shared" si="167"/>
        <v>111AC643921</v>
      </c>
      <c r="B727" s="83" t="str">
        <f t="shared" si="160"/>
        <v>M</v>
      </c>
      <c r="C727" s="83" t="str">
        <f t="shared" si="161"/>
        <v>DHU</v>
      </c>
      <c r="D727" s="70">
        <v>43921</v>
      </c>
      <c r="E727" s="95" t="s">
        <v>94</v>
      </c>
      <c r="F727" s="95" t="s">
        <v>95</v>
      </c>
      <c r="G727" s="95">
        <v>650</v>
      </c>
      <c r="H727" s="124">
        <v>131</v>
      </c>
      <c r="I727" s="136">
        <v>96</v>
      </c>
      <c r="J727" s="95">
        <v>17</v>
      </c>
      <c r="K727" s="95">
        <v>9</v>
      </c>
      <c r="L727" s="95">
        <v>3</v>
      </c>
      <c r="M727" s="95">
        <v>0</v>
      </c>
      <c r="N727" s="124">
        <v>6</v>
      </c>
      <c r="O727" s="125">
        <v>119</v>
      </c>
      <c r="P727" s="95">
        <v>6</v>
      </c>
      <c r="Q727" s="95">
        <v>2</v>
      </c>
      <c r="R727" s="124">
        <v>4</v>
      </c>
      <c r="S727" s="125">
        <v>32</v>
      </c>
      <c r="T727" s="95">
        <v>70</v>
      </c>
      <c r="U727" s="95">
        <v>21</v>
      </c>
      <c r="V727" s="95">
        <v>5</v>
      </c>
      <c r="W727" s="124">
        <v>3</v>
      </c>
      <c r="X727" s="125">
        <v>14</v>
      </c>
      <c r="Y727" s="95">
        <v>35</v>
      </c>
      <c r="Z727" s="95">
        <v>61</v>
      </c>
      <c r="AA727" s="95">
        <v>3</v>
      </c>
      <c r="AB727" s="95">
        <v>12</v>
      </c>
      <c r="AC727" s="124">
        <v>6</v>
      </c>
      <c r="AD727" s="125">
        <v>95</v>
      </c>
      <c r="AE727" s="95">
        <v>26</v>
      </c>
      <c r="AF727" s="95">
        <v>8</v>
      </c>
      <c r="AG727" s="95">
        <v>1</v>
      </c>
      <c r="AH727" s="95">
        <v>1</v>
      </c>
      <c r="AI727" s="96" t="s">
        <v>0</v>
      </c>
    </row>
    <row r="728" spans="1:35" x14ac:dyDescent="0.2">
      <c r="A728" s="83" t="str">
        <f t="shared" si="167"/>
        <v>111AC743921</v>
      </c>
      <c r="B728" s="83" t="str">
        <f t="shared" si="160"/>
        <v>E</v>
      </c>
      <c r="C728" s="83" t="str">
        <f t="shared" si="161"/>
        <v>DHU</v>
      </c>
      <c r="D728" s="70">
        <v>43921</v>
      </c>
      <c r="E728" s="95" t="s">
        <v>96</v>
      </c>
      <c r="F728" s="95" t="s">
        <v>97</v>
      </c>
      <c r="G728" s="95">
        <v>649</v>
      </c>
      <c r="H728" s="124">
        <v>130</v>
      </c>
      <c r="I728" s="136">
        <v>74</v>
      </c>
      <c r="J728" s="95">
        <v>37</v>
      </c>
      <c r="K728" s="95">
        <v>6</v>
      </c>
      <c r="L728" s="95">
        <v>7</v>
      </c>
      <c r="M728" s="95">
        <v>0</v>
      </c>
      <c r="N728" s="124">
        <v>6</v>
      </c>
      <c r="O728" s="125">
        <v>110</v>
      </c>
      <c r="P728" s="95">
        <v>15</v>
      </c>
      <c r="Q728" s="95">
        <v>3</v>
      </c>
      <c r="R728" s="124">
        <v>2</v>
      </c>
      <c r="S728" s="125">
        <v>41</v>
      </c>
      <c r="T728" s="95">
        <v>64</v>
      </c>
      <c r="U728" s="95">
        <v>20</v>
      </c>
      <c r="V728" s="95">
        <v>2</v>
      </c>
      <c r="W728" s="124">
        <v>3</v>
      </c>
      <c r="X728" s="125">
        <v>13</v>
      </c>
      <c r="Y728" s="95">
        <v>25</v>
      </c>
      <c r="Z728" s="95">
        <v>82</v>
      </c>
      <c r="AA728" s="95">
        <v>1</v>
      </c>
      <c r="AB728" s="95">
        <v>6</v>
      </c>
      <c r="AC728" s="124">
        <v>3</v>
      </c>
      <c r="AD728" s="125">
        <v>72</v>
      </c>
      <c r="AE728" s="95">
        <v>44</v>
      </c>
      <c r="AF728" s="95">
        <v>10</v>
      </c>
      <c r="AG728" s="95">
        <v>2</v>
      </c>
      <c r="AH728" s="95">
        <v>2</v>
      </c>
      <c r="AI728" s="96" t="s">
        <v>0</v>
      </c>
    </row>
    <row r="729" spans="1:35" x14ac:dyDescent="0.2">
      <c r="A729" s="83" t="str">
        <f t="shared" si="167"/>
        <v>111AC843921</v>
      </c>
      <c r="B729" s="83" t="str">
        <f t="shared" si="160"/>
        <v>M</v>
      </c>
      <c r="C729" s="83" t="str">
        <f t="shared" si="161"/>
        <v>DHU</v>
      </c>
      <c r="D729" s="70">
        <v>43921</v>
      </c>
      <c r="E729" s="95" t="s">
        <v>101</v>
      </c>
      <c r="F729" s="95" t="s">
        <v>102</v>
      </c>
      <c r="G729" s="95">
        <v>649</v>
      </c>
      <c r="H729" s="124">
        <v>157</v>
      </c>
      <c r="I729" s="136">
        <v>111</v>
      </c>
      <c r="J729" s="95">
        <v>28</v>
      </c>
      <c r="K729" s="95">
        <v>5</v>
      </c>
      <c r="L729" s="95">
        <v>4</v>
      </c>
      <c r="M729" s="95">
        <v>0</v>
      </c>
      <c r="N729" s="124">
        <v>9</v>
      </c>
      <c r="O729" s="125">
        <v>141</v>
      </c>
      <c r="P729" s="95">
        <v>12</v>
      </c>
      <c r="Q729" s="95">
        <v>4</v>
      </c>
      <c r="R729" s="124">
        <v>0</v>
      </c>
      <c r="S729" s="125">
        <v>29</v>
      </c>
      <c r="T729" s="95">
        <v>94</v>
      </c>
      <c r="U729" s="95">
        <v>26</v>
      </c>
      <c r="V729" s="95">
        <v>3</v>
      </c>
      <c r="W729" s="124">
        <v>5</v>
      </c>
      <c r="X729" s="125">
        <v>14</v>
      </c>
      <c r="Y729" s="95">
        <v>23</v>
      </c>
      <c r="Z729" s="95">
        <v>89</v>
      </c>
      <c r="AA729" s="95">
        <v>7</v>
      </c>
      <c r="AB729" s="95">
        <v>17</v>
      </c>
      <c r="AC729" s="124">
        <v>7</v>
      </c>
      <c r="AD729" s="125">
        <v>107</v>
      </c>
      <c r="AE729" s="95">
        <v>42</v>
      </c>
      <c r="AF729" s="95">
        <v>6</v>
      </c>
      <c r="AG729" s="95">
        <v>1</v>
      </c>
      <c r="AH729" s="95">
        <v>1</v>
      </c>
      <c r="AI729" s="96" t="s">
        <v>0</v>
      </c>
    </row>
    <row r="730" spans="1:35" x14ac:dyDescent="0.2">
      <c r="A730" s="83" t="str">
        <f t="shared" si="167"/>
        <v>111AH843921</v>
      </c>
      <c r="B730" s="83" t="str">
        <f t="shared" si="160"/>
        <v>SW</v>
      </c>
      <c r="C730" s="83" t="str">
        <f t="shared" si="161"/>
        <v>Devon Doctors Ltd.</v>
      </c>
      <c r="D730" s="70">
        <v>43921</v>
      </c>
      <c r="E730" s="95" t="s">
        <v>569</v>
      </c>
      <c r="F730" s="95" t="s">
        <v>570</v>
      </c>
      <c r="G730" s="100">
        <v>0</v>
      </c>
      <c r="H730" s="120">
        <v>0</v>
      </c>
      <c r="I730" s="135">
        <v>0</v>
      </c>
      <c r="J730" s="100">
        <v>0</v>
      </c>
      <c r="K730" s="100">
        <v>0</v>
      </c>
      <c r="L730" s="100">
        <v>0</v>
      </c>
      <c r="M730" s="100">
        <v>0</v>
      </c>
      <c r="N730" s="120">
        <v>0</v>
      </c>
      <c r="O730" s="121">
        <v>0</v>
      </c>
      <c r="P730" s="100">
        <v>0</v>
      </c>
      <c r="Q730" s="100">
        <v>0</v>
      </c>
      <c r="R730" s="120">
        <v>0</v>
      </c>
      <c r="S730" s="121">
        <v>0</v>
      </c>
      <c r="T730" s="100">
        <v>0</v>
      </c>
      <c r="U730" s="100">
        <v>0</v>
      </c>
      <c r="V730" s="100">
        <v>0</v>
      </c>
      <c r="W730" s="120">
        <v>0</v>
      </c>
      <c r="X730" s="121">
        <v>0</v>
      </c>
      <c r="Y730" s="100">
        <v>0</v>
      </c>
      <c r="Z730" s="100">
        <v>0</v>
      </c>
      <c r="AA730" s="100">
        <v>0</v>
      </c>
      <c r="AB730" s="100">
        <v>0</v>
      </c>
      <c r="AC730" s="120">
        <v>0</v>
      </c>
      <c r="AD730" s="121">
        <v>0</v>
      </c>
      <c r="AE730" s="100">
        <v>0</v>
      </c>
      <c r="AF730" s="100">
        <v>0</v>
      </c>
      <c r="AG730" s="100">
        <v>0</v>
      </c>
      <c r="AH730" s="100">
        <v>0</v>
      </c>
      <c r="AI730" s="96" t="s">
        <v>0</v>
      </c>
    </row>
    <row r="731" spans="1:35" x14ac:dyDescent="0.2">
      <c r="A731" s="83" t="str">
        <f t="shared" si="167"/>
        <v>111AI643921</v>
      </c>
      <c r="B731" s="83" t="str">
        <f t="shared" si="160"/>
        <v>SW</v>
      </c>
      <c r="C731" s="83" t="str">
        <f t="shared" si="161"/>
        <v>Devon Doctors Ltd.</v>
      </c>
      <c r="D731" s="70">
        <v>43921</v>
      </c>
      <c r="E731" s="95" t="s">
        <v>586</v>
      </c>
      <c r="F731" s="95" t="s">
        <v>587</v>
      </c>
      <c r="G731" s="95">
        <v>173</v>
      </c>
      <c r="H731" s="124">
        <v>32</v>
      </c>
      <c r="I731" s="136">
        <v>24</v>
      </c>
      <c r="J731" s="95">
        <v>5</v>
      </c>
      <c r="K731" s="95">
        <v>1</v>
      </c>
      <c r="L731" s="95">
        <v>2</v>
      </c>
      <c r="M731" s="95">
        <v>0</v>
      </c>
      <c r="N731" s="124">
        <v>0</v>
      </c>
      <c r="O731" s="125">
        <v>30</v>
      </c>
      <c r="P731" s="95">
        <v>0</v>
      </c>
      <c r="Q731" s="95">
        <v>2</v>
      </c>
      <c r="R731" s="124">
        <v>0</v>
      </c>
      <c r="S731" s="125">
        <v>5</v>
      </c>
      <c r="T731" s="95">
        <v>6</v>
      </c>
      <c r="U731" s="95">
        <v>2</v>
      </c>
      <c r="V731" s="95">
        <v>1</v>
      </c>
      <c r="W731" s="124">
        <v>18</v>
      </c>
      <c r="X731" s="125">
        <v>1</v>
      </c>
      <c r="Y731" s="95">
        <v>9</v>
      </c>
      <c r="Z731" s="95">
        <v>10</v>
      </c>
      <c r="AA731" s="95">
        <v>7</v>
      </c>
      <c r="AB731" s="95">
        <v>5</v>
      </c>
      <c r="AC731" s="124">
        <v>0</v>
      </c>
      <c r="AD731" s="125">
        <v>26</v>
      </c>
      <c r="AE731" s="95">
        <v>4</v>
      </c>
      <c r="AF731" s="95">
        <v>1</v>
      </c>
      <c r="AG731" s="95">
        <v>1</v>
      </c>
      <c r="AH731" s="95">
        <v>0</v>
      </c>
      <c r="AI731" s="96" t="s">
        <v>0</v>
      </c>
    </row>
    <row r="732" spans="1:35" x14ac:dyDescent="0.2">
      <c r="A732" s="83" t="str">
        <f t="shared" si="167"/>
        <v>111AA943921</v>
      </c>
      <c r="B732" s="83" t="str">
        <f t="shared" si="160"/>
        <v>L</v>
      </c>
      <c r="C732" s="83" t="str">
        <f t="shared" si="161"/>
        <v>PPG</v>
      </c>
      <c r="D732" s="70">
        <v>43921</v>
      </c>
      <c r="E732" s="95" t="s">
        <v>38</v>
      </c>
      <c r="F732" s="95" t="s">
        <v>39</v>
      </c>
      <c r="G732" s="95">
        <v>1004</v>
      </c>
      <c r="H732" s="124">
        <v>221</v>
      </c>
      <c r="I732" s="136">
        <v>139</v>
      </c>
      <c r="J732" s="95">
        <v>53</v>
      </c>
      <c r="K732" s="95">
        <v>6</v>
      </c>
      <c r="L732" s="95">
        <v>8</v>
      </c>
      <c r="M732" s="95">
        <v>13</v>
      </c>
      <c r="N732" s="124">
        <v>2</v>
      </c>
      <c r="O732" s="125">
        <v>158</v>
      </c>
      <c r="P732" s="95">
        <v>5</v>
      </c>
      <c r="Q732" s="95">
        <v>4</v>
      </c>
      <c r="R732" s="124">
        <v>54</v>
      </c>
      <c r="S732" s="125">
        <v>25</v>
      </c>
      <c r="T732" s="95">
        <v>85</v>
      </c>
      <c r="U732" s="95">
        <v>43</v>
      </c>
      <c r="V732" s="95">
        <v>6</v>
      </c>
      <c r="W732" s="124">
        <v>62</v>
      </c>
      <c r="X732" s="125">
        <v>19</v>
      </c>
      <c r="Y732" s="95">
        <v>45</v>
      </c>
      <c r="Z732" s="95">
        <v>39</v>
      </c>
      <c r="AA732" s="95">
        <v>63</v>
      </c>
      <c r="AB732" s="95">
        <v>29</v>
      </c>
      <c r="AC732" s="124">
        <v>26</v>
      </c>
      <c r="AD732" s="125">
        <v>102</v>
      </c>
      <c r="AE732" s="95">
        <v>38</v>
      </c>
      <c r="AF732" s="95">
        <v>10</v>
      </c>
      <c r="AG732" s="95">
        <v>14</v>
      </c>
      <c r="AH732" s="95">
        <v>57</v>
      </c>
      <c r="AI732" s="96" t="s">
        <v>0</v>
      </c>
    </row>
    <row r="733" spans="1:35" x14ac:dyDescent="0.2">
      <c r="A733" s="83" t="str">
        <f t="shared" ref="A733:A735" si="168">CONCATENATE(E733,D733)</f>
        <v>111AD443921</v>
      </c>
      <c r="B733" s="83" t="str">
        <f t="shared" si="160"/>
        <v>L</v>
      </c>
      <c r="C733" s="83" t="str">
        <f t="shared" si="161"/>
        <v>PPG</v>
      </c>
      <c r="D733" s="70">
        <v>43921</v>
      </c>
      <c r="E733" s="95" t="s">
        <v>111</v>
      </c>
      <c r="F733" s="95" t="s">
        <v>112</v>
      </c>
      <c r="G733" s="95">
        <v>4509</v>
      </c>
      <c r="H733" s="124">
        <v>992</v>
      </c>
      <c r="I733" s="136">
        <v>631</v>
      </c>
      <c r="J733" s="95">
        <v>221</v>
      </c>
      <c r="K733" s="95">
        <v>51</v>
      </c>
      <c r="L733" s="95">
        <v>4</v>
      </c>
      <c r="M733" s="95">
        <v>76</v>
      </c>
      <c r="N733" s="124">
        <v>9</v>
      </c>
      <c r="O733" s="125">
        <v>680</v>
      </c>
      <c r="P733" s="95">
        <v>34</v>
      </c>
      <c r="Q733" s="95">
        <v>27</v>
      </c>
      <c r="R733" s="124">
        <v>251</v>
      </c>
      <c r="S733" s="125">
        <v>99</v>
      </c>
      <c r="T733" s="95">
        <v>424</v>
      </c>
      <c r="U733" s="95">
        <v>156</v>
      </c>
      <c r="V733" s="95">
        <v>39</v>
      </c>
      <c r="W733" s="124">
        <v>274</v>
      </c>
      <c r="X733" s="125">
        <v>91</v>
      </c>
      <c r="Y733" s="95">
        <v>208</v>
      </c>
      <c r="Z733" s="95">
        <v>201</v>
      </c>
      <c r="AA733" s="95">
        <v>237</v>
      </c>
      <c r="AB733" s="95">
        <v>156</v>
      </c>
      <c r="AC733" s="124">
        <v>99</v>
      </c>
      <c r="AD733" s="125">
        <v>476</v>
      </c>
      <c r="AE733" s="95">
        <v>137</v>
      </c>
      <c r="AF733" s="95">
        <v>44</v>
      </c>
      <c r="AG733" s="95">
        <v>77</v>
      </c>
      <c r="AH733" s="95">
        <v>258</v>
      </c>
      <c r="AI733" s="96" t="s">
        <v>0</v>
      </c>
    </row>
    <row r="734" spans="1:35" x14ac:dyDescent="0.2">
      <c r="A734" s="83" t="str">
        <f t="shared" si="168"/>
        <v>111AE743921</v>
      </c>
      <c r="B734" s="83" t="str">
        <f t="shared" si="160"/>
        <v>SW</v>
      </c>
      <c r="C734" s="83" t="str">
        <f t="shared" si="161"/>
        <v>PPG</v>
      </c>
      <c r="D734" s="70">
        <v>43921</v>
      </c>
      <c r="E734" s="95" t="s">
        <v>177</v>
      </c>
      <c r="F734" s="95" t="s">
        <v>178</v>
      </c>
      <c r="G734" s="95">
        <v>1409</v>
      </c>
      <c r="H734" s="124">
        <v>310</v>
      </c>
      <c r="I734" s="136">
        <v>197</v>
      </c>
      <c r="J734" s="95">
        <v>66</v>
      </c>
      <c r="K734" s="95">
        <v>14</v>
      </c>
      <c r="L734" s="95">
        <v>17</v>
      </c>
      <c r="M734" s="95">
        <v>13</v>
      </c>
      <c r="N734" s="124">
        <v>3</v>
      </c>
      <c r="O734" s="125">
        <v>201</v>
      </c>
      <c r="P734" s="95">
        <v>16</v>
      </c>
      <c r="Q734" s="95">
        <v>9</v>
      </c>
      <c r="R734" s="124">
        <v>84</v>
      </c>
      <c r="S734" s="125">
        <v>30</v>
      </c>
      <c r="T734" s="95">
        <v>128</v>
      </c>
      <c r="U734" s="95">
        <v>56</v>
      </c>
      <c r="V734" s="95">
        <v>6</v>
      </c>
      <c r="W734" s="124">
        <v>90</v>
      </c>
      <c r="X734" s="125">
        <v>25</v>
      </c>
      <c r="Y734" s="95">
        <v>60</v>
      </c>
      <c r="Z734" s="95">
        <v>62</v>
      </c>
      <c r="AA734" s="95">
        <v>79</v>
      </c>
      <c r="AB734" s="95">
        <v>54</v>
      </c>
      <c r="AC734" s="124">
        <v>30</v>
      </c>
      <c r="AD734" s="125">
        <v>154</v>
      </c>
      <c r="AE734" s="95">
        <v>45</v>
      </c>
      <c r="AF734" s="95">
        <v>9</v>
      </c>
      <c r="AG734" s="95">
        <v>17</v>
      </c>
      <c r="AH734" s="95">
        <v>85</v>
      </c>
      <c r="AI734" s="96" t="s">
        <v>0</v>
      </c>
    </row>
    <row r="735" spans="1:35" x14ac:dyDescent="0.2">
      <c r="A735" s="83" t="str">
        <f t="shared" si="168"/>
        <v>111AH243921</v>
      </c>
      <c r="B735" s="83" t="str">
        <f t="shared" si="160"/>
        <v>SW</v>
      </c>
      <c r="C735" s="83" t="str">
        <f t="shared" si="161"/>
        <v>PPG</v>
      </c>
      <c r="D735" s="70">
        <v>43921</v>
      </c>
      <c r="E735" s="95" t="s">
        <v>496</v>
      </c>
      <c r="F735" s="95" t="s">
        <v>495</v>
      </c>
      <c r="G735" s="95">
        <v>2295</v>
      </c>
      <c r="H735" s="124">
        <v>505</v>
      </c>
      <c r="I735" s="136">
        <v>323</v>
      </c>
      <c r="J735" s="95">
        <v>103</v>
      </c>
      <c r="K735" s="95">
        <v>25</v>
      </c>
      <c r="L735" s="95">
        <v>29</v>
      </c>
      <c r="M735" s="95">
        <v>24</v>
      </c>
      <c r="N735" s="124">
        <v>1</v>
      </c>
      <c r="O735" s="125">
        <v>348</v>
      </c>
      <c r="P735" s="95">
        <v>22</v>
      </c>
      <c r="Q735" s="95">
        <v>20</v>
      </c>
      <c r="R735" s="124">
        <v>115</v>
      </c>
      <c r="S735" s="125">
        <v>51</v>
      </c>
      <c r="T735" s="95">
        <v>212</v>
      </c>
      <c r="U735" s="95">
        <v>96</v>
      </c>
      <c r="V735" s="95">
        <v>21</v>
      </c>
      <c r="W735" s="124">
        <v>125</v>
      </c>
      <c r="X735" s="125">
        <v>34</v>
      </c>
      <c r="Y735" s="95">
        <v>96</v>
      </c>
      <c r="Z735" s="95">
        <v>100</v>
      </c>
      <c r="AA735" s="95">
        <v>159</v>
      </c>
      <c r="AB735" s="95">
        <v>46</v>
      </c>
      <c r="AC735" s="124">
        <v>70</v>
      </c>
      <c r="AD735" s="125">
        <v>254</v>
      </c>
      <c r="AE735" s="95">
        <v>68</v>
      </c>
      <c r="AF735" s="95">
        <v>21</v>
      </c>
      <c r="AG735" s="95">
        <v>47</v>
      </c>
      <c r="AH735" s="95">
        <v>115</v>
      </c>
      <c r="AI735" s="96" t="s">
        <v>0</v>
      </c>
    </row>
    <row r="736" spans="1:35" x14ac:dyDescent="0.2">
      <c r="A736" s="83" t="str">
        <f t="shared" ref="A736:A741" si="169">CONCATENATE(E736,D736)</f>
        <v>111AH743921</v>
      </c>
      <c r="B736" s="83" t="str">
        <f t="shared" si="160"/>
        <v>E</v>
      </c>
      <c r="C736" s="83" t="str">
        <f t="shared" si="161"/>
        <v>PPG</v>
      </c>
      <c r="D736" s="70">
        <v>43921</v>
      </c>
      <c r="E736" s="95" t="s">
        <v>512</v>
      </c>
      <c r="F736" s="95" t="s">
        <v>513</v>
      </c>
      <c r="G736" s="95">
        <v>1650</v>
      </c>
      <c r="H736" s="124">
        <v>363</v>
      </c>
      <c r="I736" s="136">
        <v>225</v>
      </c>
      <c r="J736" s="95">
        <v>77</v>
      </c>
      <c r="K736" s="95">
        <v>22</v>
      </c>
      <c r="L736" s="95">
        <v>17</v>
      </c>
      <c r="M736" s="95">
        <v>21</v>
      </c>
      <c r="N736" s="124">
        <v>1</v>
      </c>
      <c r="O736" s="125">
        <v>278</v>
      </c>
      <c r="P736" s="95">
        <v>37</v>
      </c>
      <c r="Q736" s="95">
        <v>9</v>
      </c>
      <c r="R736" s="124">
        <v>39</v>
      </c>
      <c r="S736" s="125">
        <v>30</v>
      </c>
      <c r="T736" s="95">
        <v>46</v>
      </c>
      <c r="U736" s="95">
        <v>151</v>
      </c>
      <c r="V736" s="95">
        <v>77</v>
      </c>
      <c r="W736" s="124">
        <v>59</v>
      </c>
      <c r="X736" s="125">
        <v>31</v>
      </c>
      <c r="Y736" s="95">
        <v>88</v>
      </c>
      <c r="Z736" s="95">
        <v>58</v>
      </c>
      <c r="AA736" s="95">
        <v>116</v>
      </c>
      <c r="AB736" s="95">
        <v>31</v>
      </c>
      <c r="AC736" s="124">
        <v>39</v>
      </c>
      <c r="AD736" s="125">
        <v>185</v>
      </c>
      <c r="AE736" s="95">
        <v>57</v>
      </c>
      <c r="AF736" s="95">
        <v>20</v>
      </c>
      <c r="AG736" s="95">
        <v>32</v>
      </c>
      <c r="AH736" s="95">
        <v>69</v>
      </c>
      <c r="AI736" s="96" t="s">
        <v>0</v>
      </c>
    </row>
    <row r="737" spans="1:35" x14ac:dyDescent="0.2">
      <c r="A737" s="83" t="str">
        <f t="shared" si="169"/>
        <v>111AI243921</v>
      </c>
      <c r="B737" s="83" t="str">
        <f t="shared" si="160"/>
        <v>SE</v>
      </c>
      <c r="C737" s="83" t="str">
        <f t="shared" si="161"/>
        <v>PPG</v>
      </c>
      <c r="D737" s="70">
        <v>43921</v>
      </c>
      <c r="E737" s="95" t="s">
        <v>534</v>
      </c>
      <c r="F737" s="95" t="s">
        <v>533</v>
      </c>
      <c r="G737" s="95">
        <v>1000</v>
      </c>
      <c r="H737" s="124">
        <v>220</v>
      </c>
      <c r="I737" s="136">
        <v>140</v>
      </c>
      <c r="J737" s="95">
        <v>42</v>
      </c>
      <c r="K737" s="95">
        <v>13</v>
      </c>
      <c r="L737" s="95">
        <v>11</v>
      </c>
      <c r="M737" s="95">
        <v>13</v>
      </c>
      <c r="N737" s="124">
        <v>1</v>
      </c>
      <c r="O737" s="125">
        <v>41</v>
      </c>
      <c r="P737" s="95">
        <v>162</v>
      </c>
      <c r="Q737" s="95">
        <v>9</v>
      </c>
      <c r="R737" s="124">
        <v>8</v>
      </c>
      <c r="S737" s="125">
        <v>37</v>
      </c>
      <c r="T737" s="95">
        <v>91</v>
      </c>
      <c r="U737" s="95">
        <v>41</v>
      </c>
      <c r="V737" s="95">
        <v>5</v>
      </c>
      <c r="W737" s="124">
        <v>46</v>
      </c>
      <c r="X737" s="125">
        <v>12</v>
      </c>
      <c r="Y737" s="95">
        <v>53</v>
      </c>
      <c r="Z737" s="95">
        <v>34</v>
      </c>
      <c r="AA737" s="95">
        <v>80</v>
      </c>
      <c r="AB737" s="95">
        <v>22</v>
      </c>
      <c r="AC737" s="124">
        <v>19</v>
      </c>
      <c r="AD737" s="125">
        <v>120</v>
      </c>
      <c r="AE737" s="95">
        <v>23</v>
      </c>
      <c r="AF737" s="95">
        <v>14</v>
      </c>
      <c r="AG737" s="95">
        <v>22</v>
      </c>
      <c r="AH737" s="95">
        <v>41</v>
      </c>
      <c r="AI737" s="96" t="s">
        <v>0</v>
      </c>
    </row>
    <row r="738" spans="1:35" x14ac:dyDescent="0.2">
      <c r="A738" s="83" t="str">
        <f t="shared" si="169"/>
        <v>111AG443921</v>
      </c>
      <c r="B738" s="83" t="str">
        <f t="shared" si="160"/>
        <v>SE</v>
      </c>
      <c r="C738" s="83" t="str">
        <f t="shared" si="161"/>
        <v>IC24</v>
      </c>
      <c r="D738" s="70">
        <v>43921</v>
      </c>
      <c r="E738" s="95" t="s">
        <v>294</v>
      </c>
      <c r="F738" s="95" t="s">
        <v>295</v>
      </c>
      <c r="G738" s="95">
        <v>1307</v>
      </c>
      <c r="H738" s="124">
        <v>241</v>
      </c>
      <c r="I738" s="136">
        <v>163</v>
      </c>
      <c r="J738" s="95">
        <v>48</v>
      </c>
      <c r="K738" s="95">
        <v>9</v>
      </c>
      <c r="L738" s="95">
        <v>7</v>
      </c>
      <c r="M738" s="95">
        <v>9</v>
      </c>
      <c r="N738" s="124">
        <v>5</v>
      </c>
      <c r="O738" s="125">
        <v>199</v>
      </c>
      <c r="P738" s="95">
        <v>20</v>
      </c>
      <c r="Q738" s="95">
        <v>5</v>
      </c>
      <c r="R738" s="124">
        <v>17</v>
      </c>
      <c r="S738" s="125">
        <v>122</v>
      </c>
      <c r="T738" s="95">
        <v>51</v>
      </c>
      <c r="U738" s="95">
        <v>40</v>
      </c>
      <c r="V738" s="95">
        <v>13</v>
      </c>
      <c r="W738" s="124">
        <v>15</v>
      </c>
      <c r="X738" s="125">
        <v>24</v>
      </c>
      <c r="Y738" s="95">
        <v>60</v>
      </c>
      <c r="Z738" s="95">
        <v>107</v>
      </c>
      <c r="AA738" s="95">
        <v>12</v>
      </c>
      <c r="AB738" s="95">
        <v>19</v>
      </c>
      <c r="AC738" s="124">
        <v>19</v>
      </c>
      <c r="AD738" s="125">
        <v>139</v>
      </c>
      <c r="AE738" s="95">
        <v>53</v>
      </c>
      <c r="AF738" s="95">
        <v>15</v>
      </c>
      <c r="AG738" s="95">
        <v>27</v>
      </c>
      <c r="AH738" s="95">
        <v>7</v>
      </c>
      <c r="AI738" s="96" t="s">
        <v>0</v>
      </c>
    </row>
    <row r="739" spans="1:35" x14ac:dyDescent="0.2">
      <c r="A739" s="83" t="str">
        <f t="shared" si="169"/>
        <v>111AG843921</v>
      </c>
      <c r="B739" s="83" t="str">
        <f t="shared" si="160"/>
        <v>E</v>
      </c>
      <c r="C739" s="83" t="str">
        <f t="shared" si="161"/>
        <v>IC24</v>
      </c>
      <c r="D739" s="70">
        <v>43921</v>
      </c>
      <c r="E739" s="95" t="s">
        <v>306</v>
      </c>
      <c r="F739" s="95" t="s">
        <v>307</v>
      </c>
      <c r="G739" s="95">
        <v>2107</v>
      </c>
      <c r="H739" s="124">
        <v>393</v>
      </c>
      <c r="I739" s="136">
        <v>293</v>
      </c>
      <c r="J739" s="95">
        <v>76</v>
      </c>
      <c r="K739" s="95">
        <v>7</v>
      </c>
      <c r="L739" s="95">
        <v>9</v>
      </c>
      <c r="M739" s="95">
        <v>8</v>
      </c>
      <c r="N739" s="124">
        <v>0</v>
      </c>
      <c r="O739" s="125">
        <v>352</v>
      </c>
      <c r="P739" s="95">
        <v>23</v>
      </c>
      <c r="Q739" s="95">
        <v>3</v>
      </c>
      <c r="R739" s="124">
        <v>15</v>
      </c>
      <c r="S739" s="125">
        <v>219</v>
      </c>
      <c r="T739" s="95">
        <v>98</v>
      </c>
      <c r="U739" s="95">
        <v>53</v>
      </c>
      <c r="V739" s="95">
        <v>17</v>
      </c>
      <c r="W739" s="124">
        <v>6</v>
      </c>
      <c r="X739" s="125">
        <v>63</v>
      </c>
      <c r="Y739" s="95">
        <v>95</v>
      </c>
      <c r="Z739" s="95">
        <v>195</v>
      </c>
      <c r="AA739" s="95">
        <v>9</v>
      </c>
      <c r="AB739" s="95">
        <v>31</v>
      </c>
      <c r="AC739" s="124">
        <v>0</v>
      </c>
      <c r="AD739" s="125">
        <v>295</v>
      </c>
      <c r="AE739" s="95">
        <v>67</v>
      </c>
      <c r="AF739" s="95">
        <v>16</v>
      </c>
      <c r="AG739" s="95">
        <v>5</v>
      </c>
      <c r="AH739" s="95">
        <v>10</v>
      </c>
      <c r="AI739" s="96" t="s">
        <v>0</v>
      </c>
    </row>
    <row r="740" spans="1:35" x14ac:dyDescent="0.2">
      <c r="A740" s="83" t="str">
        <f t="shared" si="169"/>
        <v>111AH443921</v>
      </c>
      <c r="B740" s="83" t="str">
        <f t="shared" si="160"/>
        <v>E</v>
      </c>
      <c r="C740" s="83" t="str">
        <f t="shared" si="161"/>
        <v>IC24</v>
      </c>
      <c r="D740" s="70">
        <v>43921</v>
      </c>
      <c r="E740" s="95" t="s">
        <v>498</v>
      </c>
      <c r="F740" s="95" t="s">
        <v>568</v>
      </c>
      <c r="G740" s="95">
        <v>1833</v>
      </c>
      <c r="H740" s="124">
        <v>286</v>
      </c>
      <c r="I740" s="136">
        <v>191</v>
      </c>
      <c r="J740" s="95">
        <v>60</v>
      </c>
      <c r="K740" s="95">
        <v>11</v>
      </c>
      <c r="L740" s="95">
        <v>8</v>
      </c>
      <c r="M740" s="95">
        <v>10</v>
      </c>
      <c r="N740" s="124">
        <v>6</v>
      </c>
      <c r="O740" s="125">
        <v>257</v>
      </c>
      <c r="P740" s="95">
        <v>18</v>
      </c>
      <c r="Q740" s="95">
        <v>5</v>
      </c>
      <c r="R740" s="124">
        <v>6</v>
      </c>
      <c r="S740" s="125">
        <v>155</v>
      </c>
      <c r="T740" s="95">
        <v>69</v>
      </c>
      <c r="U740" s="95">
        <v>39</v>
      </c>
      <c r="V740" s="95">
        <v>17</v>
      </c>
      <c r="W740" s="124">
        <v>6</v>
      </c>
      <c r="X740" s="125">
        <v>40</v>
      </c>
      <c r="Y740" s="95">
        <v>75</v>
      </c>
      <c r="Z740" s="95">
        <v>136</v>
      </c>
      <c r="AA740" s="95">
        <v>8</v>
      </c>
      <c r="AB740" s="95">
        <v>23</v>
      </c>
      <c r="AC740" s="124">
        <v>4</v>
      </c>
      <c r="AD740" s="125">
        <v>184</v>
      </c>
      <c r="AE740" s="95">
        <v>72</v>
      </c>
      <c r="AF740" s="95">
        <v>12</v>
      </c>
      <c r="AG740" s="95">
        <v>11</v>
      </c>
      <c r="AH740" s="95">
        <v>7</v>
      </c>
      <c r="AI740" s="96" t="s">
        <v>0</v>
      </c>
    </row>
    <row r="741" spans="1:35" x14ac:dyDescent="0.2">
      <c r="A741" s="83" t="str">
        <f t="shared" si="169"/>
        <v>111AA643921</v>
      </c>
      <c r="B741" s="83" t="str">
        <f t="shared" si="160"/>
        <v>SE</v>
      </c>
      <c r="C741" s="83" t="str">
        <f t="shared" si="161"/>
        <v>IOW</v>
      </c>
      <c r="D741" s="70">
        <v>43921</v>
      </c>
      <c r="E741" s="95" t="s">
        <v>32</v>
      </c>
      <c r="F741" s="95" t="s">
        <v>33</v>
      </c>
      <c r="G741" s="95">
        <v>900</v>
      </c>
      <c r="H741" s="124">
        <v>136</v>
      </c>
      <c r="I741" s="136">
        <v>106</v>
      </c>
      <c r="J741" s="95">
        <v>15</v>
      </c>
      <c r="K741" s="95">
        <v>1</v>
      </c>
      <c r="L741" s="95">
        <v>1</v>
      </c>
      <c r="M741" s="95">
        <v>3</v>
      </c>
      <c r="N741" s="124">
        <v>10</v>
      </c>
      <c r="O741" s="125">
        <v>117</v>
      </c>
      <c r="P741" s="95">
        <v>4</v>
      </c>
      <c r="Q741" s="95">
        <v>1</v>
      </c>
      <c r="R741" s="124">
        <v>14</v>
      </c>
      <c r="S741" s="125">
        <v>33</v>
      </c>
      <c r="T741" s="95">
        <v>65</v>
      </c>
      <c r="U741" s="95">
        <v>22</v>
      </c>
      <c r="V741" s="95">
        <v>2</v>
      </c>
      <c r="W741" s="124">
        <v>14</v>
      </c>
      <c r="X741" s="125">
        <v>28</v>
      </c>
      <c r="Y741" s="95">
        <v>28</v>
      </c>
      <c r="Z741" s="95">
        <v>46</v>
      </c>
      <c r="AA741" s="95">
        <v>17</v>
      </c>
      <c r="AB741" s="95">
        <v>4</v>
      </c>
      <c r="AC741" s="124">
        <v>13</v>
      </c>
      <c r="AD741" s="125">
        <v>101</v>
      </c>
      <c r="AE741" s="95">
        <v>22</v>
      </c>
      <c r="AF741" s="95">
        <v>3</v>
      </c>
      <c r="AG741" s="95">
        <v>5</v>
      </c>
      <c r="AH741" s="95">
        <v>5</v>
      </c>
      <c r="AI741" s="96" t="s">
        <v>0</v>
      </c>
    </row>
    <row r="742" spans="1:35" x14ac:dyDescent="0.2">
      <c r="A742" s="83" t="str">
        <f t="shared" ref="A742:A743" si="170">CONCATENATE(E742,D742)</f>
        <v>111AD743921</v>
      </c>
      <c r="B742" s="83" t="str">
        <f t="shared" si="160"/>
        <v>L</v>
      </c>
      <c r="C742" s="83" t="str">
        <f t="shared" si="161"/>
        <v>LAS</v>
      </c>
      <c r="D742" s="70">
        <v>43921</v>
      </c>
      <c r="E742" s="95" t="s">
        <v>117</v>
      </c>
      <c r="F742" s="95" t="s">
        <v>118</v>
      </c>
      <c r="G742" s="95">
        <v>3684</v>
      </c>
      <c r="H742" s="124">
        <v>381</v>
      </c>
      <c r="I742" s="136">
        <v>245</v>
      </c>
      <c r="J742" s="95">
        <v>80</v>
      </c>
      <c r="K742" s="95">
        <v>18</v>
      </c>
      <c r="L742" s="95">
        <v>37</v>
      </c>
      <c r="M742" s="95">
        <v>0</v>
      </c>
      <c r="N742" s="124">
        <v>1</v>
      </c>
      <c r="O742" s="125">
        <v>297</v>
      </c>
      <c r="P742" s="95">
        <v>61</v>
      </c>
      <c r="Q742" s="95">
        <v>16</v>
      </c>
      <c r="R742" s="124">
        <v>7</v>
      </c>
      <c r="S742" s="125">
        <v>127</v>
      </c>
      <c r="T742" s="95">
        <v>185</v>
      </c>
      <c r="U742" s="95">
        <v>44</v>
      </c>
      <c r="V742" s="95">
        <v>14</v>
      </c>
      <c r="W742" s="124">
        <v>11</v>
      </c>
      <c r="X742" s="125">
        <v>32</v>
      </c>
      <c r="Y742" s="95">
        <v>71</v>
      </c>
      <c r="Z742" s="95">
        <v>89</v>
      </c>
      <c r="AA742" s="95">
        <v>23</v>
      </c>
      <c r="AB742" s="95">
        <v>24</v>
      </c>
      <c r="AC742" s="124">
        <v>142</v>
      </c>
      <c r="AD742" s="125">
        <v>229</v>
      </c>
      <c r="AE742" s="95">
        <v>94</v>
      </c>
      <c r="AF742" s="95">
        <v>8</v>
      </c>
      <c r="AG742" s="95">
        <v>23</v>
      </c>
      <c r="AH742" s="95">
        <v>27</v>
      </c>
      <c r="AI742" s="96" t="s">
        <v>0</v>
      </c>
    </row>
    <row r="743" spans="1:35" x14ac:dyDescent="0.2">
      <c r="A743" s="83" t="str">
        <f t="shared" si="170"/>
        <v>111AH543921</v>
      </c>
      <c r="B743" s="83" t="str">
        <f t="shared" si="160"/>
        <v>L</v>
      </c>
      <c r="C743" s="83" t="str">
        <f t="shared" si="161"/>
        <v>LAS</v>
      </c>
      <c r="D743" s="70">
        <v>43921</v>
      </c>
      <c r="E743" s="95" t="s">
        <v>511</v>
      </c>
      <c r="F743" s="95" t="s">
        <v>508</v>
      </c>
      <c r="G743" s="100">
        <v>0</v>
      </c>
      <c r="H743" s="120">
        <v>0</v>
      </c>
      <c r="I743" s="135">
        <v>0</v>
      </c>
      <c r="J743" s="100">
        <v>0</v>
      </c>
      <c r="K743" s="100">
        <v>0</v>
      </c>
      <c r="L743" s="100">
        <v>0</v>
      </c>
      <c r="M743" s="100">
        <v>0</v>
      </c>
      <c r="N743" s="120">
        <v>0</v>
      </c>
      <c r="O743" s="121">
        <v>0</v>
      </c>
      <c r="P743" s="100">
        <v>0</v>
      </c>
      <c r="Q743" s="100">
        <v>0</v>
      </c>
      <c r="R743" s="120">
        <v>0</v>
      </c>
      <c r="S743" s="121">
        <v>0</v>
      </c>
      <c r="T743" s="100">
        <v>0</v>
      </c>
      <c r="U743" s="100">
        <v>0</v>
      </c>
      <c r="V743" s="100">
        <v>0</v>
      </c>
      <c r="W743" s="120">
        <v>0</v>
      </c>
      <c r="X743" s="121">
        <v>0</v>
      </c>
      <c r="Y743" s="100">
        <v>0</v>
      </c>
      <c r="Z743" s="100">
        <v>0</v>
      </c>
      <c r="AA743" s="100">
        <v>0</v>
      </c>
      <c r="AB743" s="100">
        <v>0</v>
      </c>
      <c r="AC743" s="120">
        <v>0</v>
      </c>
      <c r="AD743" s="121">
        <v>0</v>
      </c>
      <c r="AE743" s="100">
        <v>0</v>
      </c>
      <c r="AF743" s="100">
        <v>0</v>
      </c>
      <c r="AG743" s="100">
        <v>0</v>
      </c>
      <c r="AH743" s="100">
        <v>0</v>
      </c>
      <c r="AI743" s="96" t="s">
        <v>0</v>
      </c>
    </row>
    <row r="744" spans="1:35" x14ac:dyDescent="0.2">
      <c r="A744" s="83" t="str">
        <f t="shared" ref="A744:A748" si="171">CONCATENATE(E744,D744)</f>
        <v>111AA143921</v>
      </c>
      <c r="B744" s="83" t="str">
        <f t="shared" si="160"/>
        <v>NE</v>
      </c>
      <c r="C744" s="83" t="str">
        <f t="shared" si="161"/>
        <v>NEAS</v>
      </c>
      <c r="D744" s="70">
        <v>43921</v>
      </c>
      <c r="E744" s="95" t="s">
        <v>10</v>
      </c>
      <c r="F744" s="95" t="s">
        <v>11</v>
      </c>
      <c r="G744" s="95">
        <v>6000</v>
      </c>
      <c r="H744" s="124">
        <v>352</v>
      </c>
      <c r="I744" s="136">
        <v>223</v>
      </c>
      <c r="J744" s="95">
        <v>88</v>
      </c>
      <c r="K744" s="95">
        <v>9</v>
      </c>
      <c r="L744" s="95">
        <v>15</v>
      </c>
      <c r="M744" s="95">
        <v>13</v>
      </c>
      <c r="N744" s="124">
        <v>4</v>
      </c>
      <c r="O744" s="125">
        <v>291</v>
      </c>
      <c r="P744" s="95">
        <v>29</v>
      </c>
      <c r="Q744" s="95">
        <v>13</v>
      </c>
      <c r="R744" s="124">
        <v>19</v>
      </c>
      <c r="S744" s="125">
        <v>137</v>
      </c>
      <c r="T744" s="95">
        <v>110</v>
      </c>
      <c r="U744" s="95">
        <v>47</v>
      </c>
      <c r="V744" s="95">
        <v>19</v>
      </c>
      <c r="W744" s="124">
        <v>39</v>
      </c>
      <c r="X744" s="125">
        <v>62</v>
      </c>
      <c r="Y744" s="95">
        <v>94</v>
      </c>
      <c r="Z744" s="95">
        <v>127</v>
      </c>
      <c r="AA744" s="95">
        <v>5</v>
      </c>
      <c r="AB744" s="95">
        <v>13</v>
      </c>
      <c r="AC744" s="124">
        <v>51</v>
      </c>
      <c r="AD744" s="125">
        <v>234</v>
      </c>
      <c r="AE744" s="95">
        <v>65</v>
      </c>
      <c r="AF744" s="95">
        <v>22</v>
      </c>
      <c r="AG744" s="95">
        <v>17</v>
      </c>
      <c r="AH744" s="95">
        <v>14</v>
      </c>
      <c r="AI744" s="96" t="s">
        <v>0</v>
      </c>
    </row>
    <row r="745" spans="1:35" x14ac:dyDescent="0.2">
      <c r="A745" s="83" t="str">
        <f t="shared" si="171"/>
        <v>111AF843921</v>
      </c>
      <c r="B745" s="83" t="str">
        <f t="shared" si="160"/>
        <v>NW</v>
      </c>
      <c r="C745" s="83" t="str">
        <f t="shared" si="161"/>
        <v>NWAS</v>
      </c>
      <c r="D745" s="70">
        <v>43921</v>
      </c>
      <c r="E745" s="95" t="s">
        <v>218</v>
      </c>
      <c r="F745" s="95" t="s">
        <v>219</v>
      </c>
      <c r="G745" s="95">
        <v>7800</v>
      </c>
      <c r="H745" s="124">
        <v>1348</v>
      </c>
      <c r="I745" s="136">
        <v>1047</v>
      </c>
      <c r="J745" s="95">
        <v>207</v>
      </c>
      <c r="K745" s="95">
        <v>41</v>
      </c>
      <c r="L745" s="95">
        <v>24</v>
      </c>
      <c r="M745" s="95">
        <v>26</v>
      </c>
      <c r="N745" s="124">
        <v>3</v>
      </c>
      <c r="O745" s="125">
        <v>1198</v>
      </c>
      <c r="P745" s="95">
        <v>73</v>
      </c>
      <c r="Q745" s="95">
        <v>43</v>
      </c>
      <c r="R745" s="124">
        <v>34</v>
      </c>
      <c r="S745" s="125">
        <v>406</v>
      </c>
      <c r="T745" s="95">
        <v>703</v>
      </c>
      <c r="U745" s="95">
        <v>158</v>
      </c>
      <c r="V745" s="95">
        <v>56</v>
      </c>
      <c r="W745" s="124">
        <v>25</v>
      </c>
      <c r="X745" s="125">
        <v>195</v>
      </c>
      <c r="Y745" s="95">
        <v>402</v>
      </c>
      <c r="Z745" s="95">
        <v>313</v>
      </c>
      <c r="AA745" s="95">
        <v>225</v>
      </c>
      <c r="AB745" s="95">
        <v>199</v>
      </c>
      <c r="AC745" s="124">
        <v>14</v>
      </c>
      <c r="AD745" s="125">
        <v>966</v>
      </c>
      <c r="AE745" s="95">
        <v>268</v>
      </c>
      <c r="AF745" s="95">
        <v>53</v>
      </c>
      <c r="AG745" s="95">
        <v>32</v>
      </c>
      <c r="AH745" s="95">
        <v>29</v>
      </c>
      <c r="AI745" s="96" t="s">
        <v>0</v>
      </c>
    </row>
    <row r="746" spans="1:35" x14ac:dyDescent="0.2">
      <c r="A746" s="83" t="str">
        <f t="shared" si="171"/>
        <v>111AD943921</v>
      </c>
      <c r="B746" s="83" t="str">
        <f t="shared" si="160"/>
        <v>NE</v>
      </c>
      <c r="C746" s="83" t="str">
        <f t="shared" si="161"/>
        <v>YAS</v>
      </c>
      <c r="D746" s="70">
        <v>43921</v>
      </c>
      <c r="E746" s="95" t="s">
        <v>122</v>
      </c>
      <c r="F746" s="95" t="s">
        <v>123</v>
      </c>
      <c r="G746" s="95">
        <v>3547</v>
      </c>
      <c r="H746" s="124">
        <v>338</v>
      </c>
      <c r="I746" s="136">
        <v>247</v>
      </c>
      <c r="J746" s="95">
        <v>52</v>
      </c>
      <c r="K746" s="95">
        <v>14</v>
      </c>
      <c r="L746" s="95">
        <v>7</v>
      </c>
      <c r="M746" s="95">
        <v>14</v>
      </c>
      <c r="N746" s="124">
        <v>4</v>
      </c>
      <c r="O746" s="125">
        <v>299</v>
      </c>
      <c r="P746" s="95">
        <v>21</v>
      </c>
      <c r="Q746" s="95">
        <v>12</v>
      </c>
      <c r="R746" s="124">
        <v>6</v>
      </c>
      <c r="S746" s="125">
        <v>66</v>
      </c>
      <c r="T746" s="95">
        <v>185</v>
      </c>
      <c r="U746" s="95">
        <v>54</v>
      </c>
      <c r="V746" s="95">
        <v>24</v>
      </c>
      <c r="W746" s="124">
        <v>9</v>
      </c>
      <c r="X746" s="125">
        <v>62</v>
      </c>
      <c r="Y746" s="95">
        <v>63</v>
      </c>
      <c r="Z746" s="95">
        <v>163</v>
      </c>
      <c r="AA746" s="95">
        <v>8</v>
      </c>
      <c r="AB746" s="95">
        <v>11</v>
      </c>
      <c r="AC746" s="124">
        <v>31</v>
      </c>
      <c r="AD746" s="125">
        <v>16</v>
      </c>
      <c r="AE746" s="95">
        <v>16</v>
      </c>
      <c r="AF746" s="95">
        <v>121</v>
      </c>
      <c r="AG746" s="95">
        <v>176</v>
      </c>
      <c r="AH746" s="95">
        <v>9</v>
      </c>
      <c r="AI746" s="96" t="s">
        <v>0</v>
      </c>
    </row>
    <row r="747" spans="1:35" x14ac:dyDescent="0.2">
      <c r="A747" s="83" t="str">
        <f t="shared" si="171"/>
        <v>111AI843921</v>
      </c>
      <c r="B747" s="83" t="str">
        <f t="shared" si="160"/>
        <v>M</v>
      </c>
      <c r="C747" s="83" t="str">
        <f t="shared" si="161"/>
        <v>WMAS</v>
      </c>
      <c r="D747" s="70">
        <v>43921</v>
      </c>
      <c r="E747" s="95" t="s">
        <v>588</v>
      </c>
      <c r="F747" s="95" t="s">
        <v>589</v>
      </c>
      <c r="G747" s="95">
        <v>26</v>
      </c>
      <c r="H747" s="124">
        <v>26</v>
      </c>
      <c r="I747" s="136">
        <v>16</v>
      </c>
      <c r="J747" s="95">
        <v>3</v>
      </c>
      <c r="K747" s="95">
        <v>3</v>
      </c>
      <c r="L747" s="95">
        <v>2</v>
      </c>
      <c r="M747" s="95">
        <v>2</v>
      </c>
      <c r="N747" s="124">
        <v>0</v>
      </c>
      <c r="O747" s="125">
        <v>19</v>
      </c>
      <c r="P747" s="95">
        <v>4</v>
      </c>
      <c r="Q747" s="95">
        <v>3</v>
      </c>
      <c r="R747" s="124">
        <v>0</v>
      </c>
      <c r="S747" s="125">
        <v>9</v>
      </c>
      <c r="T747" s="95">
        <v>10</v>
      </c>
      <c r="U747" s="95">
        <v>2</v>
      </c>
      <c r="V747" s="95">
        <v>0</v>
      </c>
      <c r="W747" s="124">
        <v>5</v>
      </c>
      <c r="X747" s="125">
        <v>7</v>
      </c>
      <c r="Y747" s="95">
        <v>2</v>
      </c>
      <c r="Z747" s="95">
        <v>8</v>
      </c>
      <c r="AA747" s="95">
        <v>7</v>
      </c>
      <c r="AB747" s="95">
        <v>2</v>
      </c>
      <c r="AC747" s="124">
        <v>0</v>
      </c>
      <c r="AD747" s="125">
        <v>15</v>
      </c>
      <c r="AE747" s="95">
        <v>5</v>
      </c>
      <c r="AF747" s="95">
        <v>4</v>
      </c>
      <c r="AG747" s="95">
        <v>2</v>
      </c>
      <c r="AH747" s="95">
        <v>0</v>
      </c>
      <c r="AI747" s="96" t="s">
        <v>0</v>
      </c>
    </row>
    <row r="748" spans="1:35" x14ac:dyDescent="0.2">
      <c r="A748" s="83" t="str">
        <f t="shared" si="171"/>
        <v>111AG943921</v>
      </c>
      <c r="B748" s="83" t="str">
        <f t="shared" si="160"/>
        <v>SE</v>
      </c>
      <c r="C748" s="83" t="str">
        <f t="shared" si="161"/>
        <v>SCAS</v>
      </c>
      <c r="D748" s="70">
        <v>43921</v>
      </c>
      <c r="E748" s="95" t="s">
        <v>458</v>
      </c>
      <c r="F748" s="95" t="s">
        <v>459</v>
      </c>
      <c r="G748" s="95">
        <v>800</v>
      </c>
      <c r="H748" s="124">
        <v>146</v>
      </c>
      <c r="I748" s="136">
        <v>110</v>
      </c>
      <c r="J748" s="95">
        <v>22</v>
      </c>
      <c r="K748" s="95">
        <v>4</v>
      </c>
      <c r="L748" s="95">
        <v>4</v>
      </c>
      <c r="M748" s="95">
        <v>4</v>
      </c>
      <c r="N748" s="124">
        <v>2</v>
      </c>
      <c r="O748" s="125">
        <v>117</v>
      </c>
      <c r="P748" s="95">
        <v>22</v>
      </c>
      <c r="Q748" s="95">
        <v>4</v>
      </c>
      <c r="R748" s="124">
        <v>3</v>
      </c>
      <c r="S748" s="125">
        <v>32</v>
      </c>
      <c r="T748" s="95">
        <v>75</v>
      </c>
      <c r="U748" s="95">
        <v>25</v>
      </c>
      <c r="V748" s="95">
        <v>4</v>
      </c>
      <c r="W748" s="124">
        <v>10</v>
      </c>
      <c r="X748" s="125">
        <v>28</v>
      </c>
      <c r="Y748" s="95">
        <v>40</v>
      </c>
      <c r="Z748" s="95">
        <v>63</v>
      </c>
      <c r="AA748" s="95">
        <v>3</v>
      </c>
      <c r="AB748" s="95">
        <v>8</v>
      </c>
      <c r="AC748" s="124">
        <v>12</v>
      </c>
      <c r="AD748" s="125">
        <v>103</v>
      </c>
      <c r="AE748" s="95">
        <v>33</v>
      </c>
      <c r="AF748" s="95">
        <v>7</v>
      </c>
      <c r="AG748" s="95">
        <v>4</v>
      </c>
      <c r="AH748" s="95">
        <v>0</v>
      </c>
      <c r="AI748" s="96" t="s">
        <v>0</v>
      </c>
    </row>
    <row r="749" spans="1:35" x14ac:dyDescent="0.2">
      <c r="A749" s="83" t="str">
        <f t="shared" ref="A749:A754" si="172">CONCATENATE(E749,D749)</f>
        <v>111AH943921</v>
      </c>
      <c r="B749" s="83" t="str">
        <f t="shared" si="160"/>
        <v>SE</v>
      </c>
      <c r="C749" s="83" t="str">
        <f t="shared" si="161"/>
        <v>SCAS</v>
      </c>
      <c r="D749" s="70">
        <v>43921</v>
      </c>
      <c r="E749" s="95" t="s">
        <v>532</v>
      </c>
      <c r="F749" s="95" t="s">
        <v>531</v>
      </c>
      <c r="G749" s="95">
        <v>2300</v>
      </c>
      <c r="H749" s="124">
        <v>289</v>
      </c>
      <c r="I749" s="136">
        <v>199</v>
      </c>
      <c r="J749" s="95">
        <v>20</v>
      </c>
      <c r="K749" s="95">
        <v>16</v>
      </c>
      <c r="L749" s="95">
        <v>7</v>
      </c>
      <c r="M749" s="95">
        <v>11</v>
      </c>
      <c r="N749" s="124">
        <v>6</v>
      </c>
      <c r="O749" s="125">
        <v>241</v>
      </c>
      <c r="P749" s="95">
        <v>34</v>
      </c>
      <c r="Q749" s="95">
        <v>7</v>
      </c>
      <c r="R749" s="124">
        <v>7</v>
      </c>
      <c r="S749" s="125">
        <v>63</v>
      </c>
      <c r="T749" s="95">
        <v>146</v>
      </c>
      <c r="U749" s="95">
        <v>46</v>
      </c>
      <c r="V749" s="95">
        <v>11</v>
      </c>
      <c r="W749" s="124">
        <v>23</v>
      </c>
      <c r="X749" s="125">
        <v>42</v>
      </c>
      <c r="Y749" s="95">
        <v>88</v>
      </c>
      <c r="Z749" s="95">
        <v>136</v>
      </c>
      <c r="AA749" s="95">
        <v>9</v>
      </c>
      <c r="AB749" s="95">
        <v>17</v>
      </c>
      <c r="AC749" s="124">
        <v>32</v>
      </c>
      <c r="AD749" s="125">
        <v>200</v>
      </c>
      <c r="AE749" s="95">
        <v>60</v>
      </c>
      <c r="AF749" s="95">
        <v>21</v>
      </c>
      <c r="AG749" s="95">
        <v>7</v>
      </c>
      <c r="AH749" s="95">
        <v>1</v>
      </c>
      <c r="AI749" s="96" t="s">
        <v>0</v>
      </c>
    </row>
    <row r="750" spans="1:35" x14ac:dyDescent="0.2">
      <c r="A750" s="83" t="str">
        <f t="shared" si="172"/>
        <v>111AI443921</v>
      </c>
      <c r="B750" s="83" t="str">
        <f t="shared" si="160"/>
        <v>SW</v>
      </c>
      <c r="C750" s="83" t="str">
        <f t="shared" si="161"/>
        <v>DHC</v>
      </c>
      <c r="D750" s="70">
        <v>43921</v>
      </c>
      <c r="E750" s="95" t="s">
        <v>571</v>
      </c>
      <c r="F750" s="95" t="s">
        <v>580</v>
      </c>
      <c r="G750" s="95">
        <v>1091</v>
      </c>
      <c r="H750" s="124">
        <v>193</v>
      </c>
      <c r="I750" s="136">
        <v>147</v>
      </c>
      <c r="J750" s="95">
        <v>32</v>
      </c>
      <c r="K750" s="95">
        <v>8</v>
      </c>
      <c r="L750" s="95">
        <v>5</v>
      </c>
      <c r="M750" s="95">
        <v>1</v>
      </c>
      <c r="N750" s="124">
        <v>0</v>
      </c>
      <c r="O750" s="125">
        <v>171</v>
      </c>
      <c r="P750" s="95">
        <v>5</v>
      </c>
      <c r="Q750" s="95">
        <v>1</v>
      </c>
      <c r="R750" s="124">
        <v>16</v>
      </c>
      <c r="S750" s="125">
        <v>36</v>
      </c>
      <c r="T750" s="95">
        <v>102</v>
      </c>
      <c r="U750" s="95">
        <v>29</v>
      </c>
      <c r="V750" s="95">
        <v>10</v>
      </c>
      <c r="W750" s="124">
        <v>16</v>
      </c>
      <c r="X750" s="125">
        <v>42</v>
      </c>
      <c r="Y750" s="95">
        <v>63</v>
      </c>
      <c r="Z750" s="95">
        <v>44</v>
      </c>
      <c r="AA750" s="95">
        <v>31</v>
      </c>
      <c r="AB750" s="95">
        <v>5</v>
      </c>
      <c r="AC750" s="124">
        <v>8</v>
      </c>
      <c r="AD750" s="125">
        <v>139</v>
      </c>
      <c r="AE750" s="95">
        <v>42</v>
      </c>
      <c r="AF750" s="95">
        <v>8</v>
      </c>
      <c r="AG750" s="95">
        <v>1</v>
      </c>
      <c r="AH750" s="95">
        <v>3</v>
      </c>
      <c r="AI750" s="96" t="s">
        <v>0</v>
      </c>
    </row>
    <row r="751" spans="1:35" x14ac:dyDescent="0.2">
      <c r="A751" s="83" t="str">
        <f t="shared" si="172"/>
        <v>111AB243921</v>
      </c>
      <c r="B751" s="83" t="str">
        <f t="shared" si="160"/>
        <v>E</v>
      </c>
      <c r="C751" s="83" t="str">
        <f t="shared" si="161"/>
        <v>HUC</v>
      </c>
      <c r="D751" s="70">
        <v>43921</v>
      </c>
      <c r="E751" s="95" t="s">
        <v>43</v>
      </c>
      <c r="F751" s="95" t="s">
        <v>44</v>
      </c>
      <c r="G751" s="95">
        <v>4120</v>
      </c>
      <c r="H751" s="124">
        <v>976</v>
      </c>
      <c r="I751" s="136">
        <v>703</v>
      </c>
      <c r="J751" s="95">
        <v>170</v>
      </c>
      <c r="K751" s="95">
        <v>49</v>
      </c>
      <c r="L751" s="95">
        <v>41</v>
      </c>
      <c r="M751" s="95">
        <v>9</v>
      </c>
      <c r="N751" s="124">
        <v>4</v>
      </c>
      <c r="O751" s="125">
        <v>853</v>
      </c>
      <c r="P751" s="95">
        <v>91</v>
      </c>
      <c r="Q751" s="95">
        <v>20</v>
      </c>
      <c r="R751" s="124">
        <v>12</v>
      </c>
      <c r="S751" s="125">
        <v>252</v>
      </c>
      <c r="T751" s="95">
        <v>517</v>
      </c>
      <c r="U751" s="95">
        <v>144</v>
      </c>
      <c r="V751" s="95">
        <v>44</v>
      </c>
      <c r="W751" s="124">
        <v>19</v>
      </c>
      <c r="X751" s="125">
        <v>153</v>
      </c>
      <c r="Y751" s="95">
        <v>243</v>
      </c>
      <c r="Z751" s="95">
        <v>404</v>
      </c>
      <c r="AA751" s="95">
        <v>49</v>
      </c>
      <c r="AB751" s="95">
        <v>68</v>
      </c>
      <c r="AC751" s="124">
        <v>59</v>
      </c>
      <c r="AD751" s="125">
        <v>301</v>
      </c>
      <c r="AE751" s="95">
        <v>134</v>
      </c>
      <c r="AF751" s="95">
        <v>21</v>
      </c>
      <c r="AG751" s="95">
        <v>11</v>
      </c>
      <c r="AH751" s="95">
        <v>509</v>
      </c>
      <c r="AI751" s="96" t="s">
        <v>0</v>
      </c>
    </row>
    <row r="752" spans="1:35" x14ac:dyDescent="0.2">
      <c r="A752" s="83" t="str">
        <f t="shared" si="172"/>
        <v>111AC543921</v>
      </c>
      <c r="B752" s="83" t="str">
        <f t="shared" si="160"/>
        <v>E</v>
      </c>
      <c r="C752" s="83" t="str">
        <f t="shared" si="161"/>
        <v>HUC</v>
      </c>
      <c r="D752" s="70">
        <v>43921</v>
      </c>
      <c r="E752" s="95" t="s">
        <v>92</v>
      </c>
      <c r="F752" s="95" t="s">
        <v>93</v>
      </c>
      <c r="G752" s="95">
        <v>3083</v>
      </c>
      <c r="H752" s="124">
        <v>749</v>
      </c>
      <c r="I752" s="136">
        <v>510</v>
      </c>
      <c r="J752" s="95">
        <v>150</v>
      </c>
      <c r="K752" s="95">
        <v>43</v>
      </c>
      <c r="L752" s="95">
        <v>32</v>
      </c>
      <c r="M752" s="95">
        <v>12</v>
      </c>
      <c r="N752" s="124">
        <v>2</v>
      </c>
      <c r="O752" s="125">
        <v>638</v>
      </c>
      <c r="P752" s="95">
        <v>83</v>
      </c>
      <c r="Q752" s="95">
        <v>18</v>
      </c>
      <c r="R752" s="124">
        <v>10</v>
      </c>
      <c r="S752" s="125">
        <v>165</v>
      </c>
      <c r="T752" s="95">
        <v>416</v>
      </c>
      <c r="U752" s="95">
        <v>119</v>
      </c>
      <c r="V752" s="95">
        <v>33</v>
      </c>
      <c r="W752" s="124">
        <v>16</v>
      </c>
      <c r="X752" s="125">
        <v>142</v>
      </c>
      <c r="Y752" s="95">
        <v>199</v>
      </c>
      <c r="Z752" s="95">
        <v>304</v>
      </c>
      <c r="AA752" s="95">
        <v>25</v>
      </c>
      <c r="AB752" s="95">
        <v>39</v>
      </c>
      <c r="AC752" s="124">
        <v>40</v>
      </c>
      <c r="AD752" s="125">
        <v>201</v>
      </c>
      <c r="AE752" s="95">
        <v>107</v>
      </c>
      <c r="AF752" s="95">
        <v>23</v>
      </c>
      <c r="AG752" s="95">
        <v>11</v>
      </c>
      <c r="AH752" s="95">
        <v>407</v>
      </c>
      <c r="AI752" s="96" t="s">
        <v>0</v>
      </c>
    </row>
    <row r="753" spans="1:35" x14ac:dyDescent="0.2">
      <c r="A753" s="83" t="str">
        <f t="shared" si="172"/>
        <v>111AG743921</v>
      </c>
      <c r="B753" s="83" t="str">
        <f t="shared" si="160"/>
        <v>E</v>
      </c>
      <c r="C753" s="83" t="str">
        <f t="shared" si="161"/>
        <v>HUC</v>
      </c>
      <c r="D753" s="70">
        <v>43921</v>
      </c>
      <c r="E753" s="95" t="s">
        <v>304</v>
      </c>
      <c r="F753" s="95" t="s">
        <v>305</v>
      </c>
      <c r="G753" s="95">
        <v>2622</v>
      </c>
      <c r="H753" s="124">
        <v>529</v>
      </c>
      <c r="I753" s="136">
        <v>368</v>
      </c>
      <c r="J753" s="95">
        <v>112</v>
      </c>
      <c r="K753" s="95">
        <v>29</v>
      </c>
      <c r="L753" s="95">
        <v>15</v>
      </c>
      <c r="M753" s="95">
        <v>2</v>
      </c>
      <c r="N753" s="124">
        <v>3</v>
      </c>
      <c r="O753" s="125">
        <v>464</v>
      </c>
      <c r="P753" s="95">
        <v>50</v>
      </c>
      <c r="Q753" s="95">
        <v>12</v>
      </c>
      <c r="R753" s="124">
        <v>3</v>
      </c>
      <c r="S753" s="125">
        <v>127</v>
      </c>
      <c r="T753" s="95">
        <v>287</v>
      </c>
      <c r="U753" s="95">
        <v>77</v>
      </c>
      <c r="V753" s="95">
        <v>25</v>
      </c>
      <c r="W753" s="124">
        <v>13</v>
      </c>
      <c r="X753" s="125">
        <v>83</v>
      </c>
      <c r="Y753" s="95">
        <v>159</v>
      </c>
      <c r="Z753" s="95">
        <v>216</v>
      </c>
      <c r="AA753" s="95">
        <v>12</v>
      </c>
      <c r="AB753" s="95">
        <v>28</v>
      </c>
      <c r="AC753" s="124">
        <v>31</v>
      </c>
      <c r="AD753" s="125">
        <v>170</v>
      </c>
      <c r="AE753" s="95">
        <v>73</v>
      </c>
      <c r="AF753" s="95">
        <v>12</v>
      </c>
      <c r="AG753" s="95">
        <v>4</v>
      </c>
      <c r="AH753" s="95">
        <v>270</v>
      </c>
      <c r="AI753" s="96" t="s">
        <v>0</v>
      </c>
    </row>
    <row r="754" spans="1:35" x14ac:dyDescent="0.2">
      <c r="A754" s="84" t="str">
        <f t="shared" si="172"/>
        <v>111AI343921</v>
      </c>
      <c r="B754" s="84" t="str">
        <f t="shared" si="160"/>
        <v>E</v>
      </c>
      <c r="C754" s="84" t="str">
        <f t="shared" si="161"/>
        <v>HUC</v>
      </c>
      <c r="D754" s="91">
        <v>43921</v>
      </c>
      <c r="E754" s="101" t="s">
        <v>538</v>
      </c>
      <c r="F754" s="101" t="s">
        <v>537</v>
      </c>
      <c r="G754" s="101">
        <v>1006</v>
      </c>
      <c r="H754" s="137">
        <v>216</v>
      </c>
      <c r="I754" s="101">
        <v>163</v>
      </c>
      <c r="J754" s="101">
        <v>29</v>
      </c>
      <c r="K754" s="101">
        <v>8</v>
      </c>
      <c r="L754" s="101">
        <v>12</v>
      </c>
      <c r="M754" s="101">
        <v>2</v>
      </c>
      <c r="N754" s="137">
        <v>2</v>
      </c>
      <c r="O754" s="138">
        <v>194</v>
      </c>
      <c r="P754" s="101">
        <v>18</v>
      </c>
      <c r="Q754" s="101">
        <v>3</v>
      </c>
      <c r="R754" s="137">
        <v>1</v>
      </c>
      <c r="S754" s="138">
        <v>54</v>
      </c>
      <c r="T754" s="101">
        <v>103</v>
      </c>
      <c r="U754" s="101">
        <v>39</v>
      </c>
      <c r="V754" s="101">
        <v>16</v>
      </c>
      <c r="W754" s="137">
        <v>4</v>
      </c>
      <c r="X754" s="138">
        <v>51</v>
      </c>
      <c r="Y754" s="101">
        <v>61</v>
      </c>
      <c r="Z754" s="101">
        <v>71</v>
      </c>
      <c r="AA754" s="101">
        <v>10</v>
      </c>
      <c r="AB754" s="101">
        <v>9</v>
      </c>
      <c r="AC754" s="137">
        <v>14</v>
      </c>
      <c r="AD754" s="138">
        <v>73</v>
      </c>
      <c r="AE754" s="101">
        <v>33</v>
      </c>
      <c r="AF754" s="101">
        <v>5</v>
      </c>
      <c r="AG754" s="101">
        <v>2</v>
      </c>
      <c r="AH754" s="101">
        <v>103</v>
      </c>
      <c r="AI754" s="103" t="s">
        <v>0</v>
      </c>
    </row>
    <row r="755" spans="1:35" x14ac:dyDescent="0.2">
      <c r="A755" s="83" t="str">
        <f t="shared" ref="A755:A756" si="173">CONCATENATE(E755,D755)</f>
        <v>111AA744104</v>
      </c>
      <c r="B755" s="83" t="str">
        <f t="shared" ref="B755:B818" si="174">INDEX($AL$13:$AN$86,MATCH($E755,Area_Code,0),2)</f>
        <v>L</v>
      </c>
      <c r="C755" s="83" t="str">
        <f t="shared" ref="C755:C818" si="175">VLOOKUP($E755,$AL$13:$AN$86,3,0)</f>
        <v>LCW</v>
      </c>
      <c r="D755" s="70">
        <v>44104</v>
      </c>
      <c r="E755" s="95" t="s">
        <v>35</v>
      </c>
      <c r="F755" s="95" t="s">
        <v>36</v>
      </c>
      <c r="G755" s="95">
        <v>753</v>
      </c>
      <c r="H755" s="124">
        <v>61</v>
      </c>
      <c r="I755" s="136">
        <v>40</v>
      </c>
      <c r="J755" s="95">
        <v>11</v>
      </c>
      <c r="K755" s="95">
        <v>4</v>
      </c>
      <c r="L755" s="95">
        <v>2</v>
      </c>
      <c r="M755" s="95">
        <v>3</v>
      </c>
      <c r="N755" s="124">
        <v>1</v>
      </c>
      <c r="O755" s="125">
        <v>49</v>
      </c>
      <c r="P755" s="95">
        <v>7</v>
      </c>
      <c r="Q755" s="95">
        <v>3</v>
      </c>
      <c r="R755" s="124">
        <v>2</v>
      </c>
      <c r="S755" s="125">
        <v>21</v>
      </c>
      <c r="T755" s="95">
        <v>27</v>
      </c>
      <c r="U755" s="95">
        <v>8</v>
      </c>
      <c r="V755" s="95">
        <v>3</v>
      </c>
      <c r="W755" s="124">
        <v>2</v>
      </c>
      <c r="X755" s="125">
        <v>9</v>
      </c>
      <c r="Y755" s="95">
        <v>18</v>
      </c>
      <c r="Z755" s="95">
        <v>23</v>
      </c>
      <c r="AA755" s="95">
        <v>3</v>
      </c>
      <c r="AB755" s="95">
        <v>4</v>
      </c>
      <c r="AC755" s="124">
        <v>4</v>
      </c>
      <c r="AD755" s="125">
        <v>34</v>
      </c>
      <c r="AE755" s="95">
        <v>18</v>
      </c>
      <c r="AF755" s="95">
        <v>4</v>
      </c>
      <c r="AG755" s="95">
        <v>3</v>
      </c>
      <c r="AH755" s="95">
        <v>2</v>
      </c>
      <c r="AI755" s="96"/>
    </row>
    <row r="756" spans="1:35" x14ac:dyDescent="0.2">
      <c r="A756" s="83" t="str">
        <f t="shared" si="173"/>
        <v>111AD544104</v>
      </c>
      <c r="B756" s="83" t="str">
        <f t="shared" si="174"/>
        <v>L</v>
      </c>
      <c r="C756" s="83" t="str">
        <f t="shared" si="175"/>
        <v>LCW</v>
      </c>
      <c r="D756" s="70">
        <v>44104</v>
      </c>
      <c r="E756" s="95" t="s">
        <v>113</v>
      </c>
      <c r="F756" s="95" t="s">
        <v>114</v>
      </c>
      <c r="G756" s="95">
        <v>769</v>
      </c>
      <c r="H756" s="124">
        <v>82</v>
      </c>
      <c r="I756" s="136">
        <v>52</v>
      </c>
      <c r="J756" s="95">
        <v>21</v>
      </c>
      <c r="K756" s="95">
        <v>6</v>
      </c>
      <c r="L756" s="95">
        <v>1</v>
      </c>
      <c r="M756" s="95">
        <v>2</v>
      </c>
      <c r="N756" s="124">
        <v>0</v>
      </c>
      <c r="O756" s="125">
        <v>71</v>
      </c>
      <c r="P756" s="95">
        <v>9</v>
      </c>
      <c r="Q756" s="95">
        <v>1</v>
      </c>
      <c r="R756" s="124">
        <v>1</v>
      </c>
      <c r="S756" s="125">
        <v>37</v>
      </c>
      <c r="T756" s="95">
        <v>39</v>
      </c>
      <c r="U756" s="95">
        <v>2</v>
      </c>
      <c r="V756" s="95">
        <v>4</v>
      </c>
      <c r="W756" s="124">
        <v>0</v>
      </c>
      <c r="X756" s="125">
        <v>9</v>
      </c>
      <c r="Y756" s="95">
        <v>17</v>
      </c>
      <c r="Z756" s="95">
        <v>40</v>
      </c>
      <c r="AA756" s="95">
        <v>7</v>
      </c>
      <c r="AB756" s="95">
        <v>7</v>
      </c>
      <c r="AC756" s="124">
        <v>2</v>
      </c>
      <c r="AD756" s="125">
        <v>47</v>
      </c>
      <c r="AE756" s="95">
        <v>26</v>
      </c>
      <c r="AF756" s="95">
        <v>6</v>
      </c>
      <c r="AG756" s="95">
        <v>2</v>
      </c>
      <c r="AH756" s="95">
        <v>1</v>
      </c>
      <c r="AI756" s="96"/>
    </row>
    <row r="757" spans="1:35" x14ac:dyDescent="0.2">
      <c r="A757" s="83" t="str">
        <f t="shared" ref="A757:A759" si="176">CONCATENATE(E757,D757)</f>
        <v>111AF144104</v>
      </c>
      <c r="B757" s="83" t="str">
        <f t="shared" si="174"/>
        <v>SW</v>
      </c>
      <c r="C757" s="83" t="str">
        <f t="shared" si="175"/>
        <v>Kernow Health</v>
      </c>
      <c r="D757" s="70">
        <v>44104</v>
      </c>
      <c r="E757" s="95" t="s">
        <v>192</v>
      </c>
      <c r="F757" s="95" t="s">
        <v>193</v>
      </c>
      <c r="G757" s="95">
        <v>7515</v>
      </c>
      <c r="H757" s="124">
        <v>349</v>
      </c>
      <c r="I757" s="136">
        <v>241</v>
      </c>
      <c r="J757" s="95">
        <v>59</v>
      </c>
      <c r="K757" s="95">
        <v>14</v>
      </c>
      <c r="L757" s="95">
        <v>19</v>
      </c>
      <c r="M757" s="95">
        <v>14</v>
      </c>
      <c r="N757" s="124">
        <v>2</v>
      </c>
      <c r="O757" s="125">
        <v>309</v>
      </c>
      <c r="P757" s="95">
        <v>31</v>
      </c>
      <c r="Q757" s="95">
        <v>7</v>
      </c>
      <c r="R757" s="124">
        <v>2</v>
      </c>
      <c r="S757" s="125">
        <v>80</v>
      </c>
      <c r="T757" s="95">
        <v>177</v>
      </c>
      <c r="U757" s="95">
        <v>63</v>
      </c>
      <c r="V757" s="95">
        <v>12</v>
      </c>
      <c r="W757" s="124">
        <v>17</v>
      </c>
      <c r="X757" s="125">
        <v>44</v>
      </c>
      <c r="Y757" s="95">
        <v>46</v>
      </c>
      <c r="Z757" s="95">
        <v>194</v>
      </c>
      <c r="AA757" s="95">
        <v>14</v>
      </c>
      <c r="AB757" s="95">
        <v>49</v>
      </c>
      <c r="AC757" s="124">
        <v>2</v>
      </c>
      <c r="AD757" s="125">
        <v>245</v>
      </c>
      <c r="AE757" s="95">
        <v>70</v>
      </c>
      <c r="AF757" s="95">
        <v>20</v>
      </c>
      <c r="AG757" s="95">
        <v>14</v>
      </c>
      <c r="AH757" s="95">
        <v>0</v>
      </c>
      <c r="AI757" s="96"/>
    </row>
    <row r="758" spans="1:35" x14ac:dyDescent="0.2">
      <c r="A758" s="83" t="str">
        <f t="shared" si="176"/>
        <v>111AF444104</v>
      </c>
      <c r="B758" s="83" t="str">
        <f t="shared" si="174"/>
        <v>M</v>
      </c>
      <c r="C758" s="83" t="str">
        <f t="shared" si="175"/>
        <v>Vocare</v>
      </c>
      <c r="D758" s="70">
        <v>44104</v>
      </c>
      <c r="E758" s="95" t="s">
        <v>200</v>
      </c>
      <c r="F758" s="95" t="s">
        <v>201</v>
      </c>
      <c r="G758" s="95">
        <v>30347</v>
      </c>
      <c r="H758" s="124">
        <v>1599</v>
      </c>
      <c r="I758" s="136">
        <v>1094</v>
      </c>
      <c r="J758" s="95">
        <v>287</v>
      </c>
      <c r="K758" s="95">
        <v>74</v>
      </c>
      <c r="L758" s="95">
        <v>59</v>
      </c>
      <c r="M758" s="95">
        <v>61</v>
      </c>
      <c r="N758" s="124">
        <v>24</v>
      </c>
      <c r="O758" s="125">
        <v>1401</v>
      </c>
      <c r="P758" s="95">
        <v>135</v>
      </c>
      <c r="Q758" s="95">
        <v>51</v>
      </c>
      <c r="R758" s="124">
        <v>12</v>
      </c>
      <c r="S758" s="125">
        <v>395</v>
      </c>
      <c r="T758" s="95">
        <v>782</v>
      </c>
      <c r="U758" s="95">
        <v>285</v>
      </c>
      <c r="V758" s="95">
        <v>97</v>
      </c>
      <c r="W758" s="124">
        <v>40</v>
      </c>
      <c r="X758" s="125">
        <v>248</v>
      </c>
      <c r="Y758" s="95">
        <v>333</v>
      </c>
      <c r="Z758" s="95">
        <v>782</v>
      </c>
      <c r="AA758" s="95">
        <v>44</v>
      </c>
      <c r="AB758" s="95">
        <v>164</v>
      </c>
      <c r="AC758" s="124">
        <v>28</v>
      </c>
      <c r="AD758" s="125">
        <v>1075</v>
      </c>
      <c r="AE758" s="95">
        <v>346</v>
      </c>
      <c r="AF758" s="95">
        <v>100</v>
      </c>
      <c r="AG758" s="95">
        <v>61</v>
      </c>
      <c r="AH758" s="95">
        <v>17</v>
      </c>
      <c r="AI758" s="96"/>
    </row>
    <row r="759" spans="1:35" x14ac:dyDescent="0.2">
      <c r="A759" s="83" t="str">
        <f t="shared" si="176"/>
        <v>111AG544104</v>
      </c>
      <c r="B759" s="83" t="str">
        <f t="shared" si="174"/>
        <v>L</v>
      </c>
      <c r="C759" s="83" t="str">
        <f t="shared" si="175"/>
        <v>Vocare</v>
      </c>
      <c r="D759" s="70">
        <v>44104</v>
      </c>
      <c r="E759" s="95" t="s">
        <v>296</v>
      </c>
      <c r="F759" s="95" t="s">
        <v>297</v>
      </c>
      <c r="G759" s="95">
        <v>74392</v>
      </c>
      <c r="H759" s="124">
        <v>2123</v>
      </c>
      <c r="I759" s="136">
        <v>1392</v>
      </c>
      <c r="J759" s="95">
        <v>402</v>
      </c>
      <c r="K759" s="95">
        <v>127</v>
      </c>
      <c r="L759" s="95">
        <v>79</v>
      </c>
      <c r="M759" s="95">
        <v>90</v>
      </c>
      <c r="N759" s="124">
        <v>33</v>
      </c>
      <c r="O759" s="125">
        <v>1801</v>
      </c>
      <c r="P759" s="95">
        <v>229</v>
      </c>
      <c r="Q759" s="95">
        <v>64</v>
      </c>
      <c r="R759" s="124">
        <v>29</v>
      </c>
      <c r="S759" s="125">
        <v>534</v>
      </c>
      <c r="T759" s="95">
        <v>1043</v>
      </c>
      <c r="U759" s="95">
        <v>348</v>
      </c>
      <c r="V759" s="95">
        <v>134</v>
      </c>
      <c r="W759" s="124">
        <v>64</v>
      </c>
      <c r="X759" s="125">
        <v>371</v>
      </c>
      <c r="Y759" s="95">
        <v>512</v>
      </c>
      <c r="Z759" s="95">
        <v>946</v>
      </c>
      <c r="AA759" s="95">
        <v>43</v>
      </c>
      <c r="AB759" s="95">
        <v>184</v>
      </c>
      <c r="AC759" s="124">
        <v>67</v>
      </c>
      <c r="AD759" s="125">
        <v>1394</v>
      </c>
      <c r="AE759" s="95">
        <v>504</v>
      </c>
      <c r="AF759" s="95">
        <v>125</v>
      </c>
      <c r="AG759" s="95">
        <v>82</v>
      </c>
      <c r="AH759" s="95">
        <v>18</v>
      </c>
      <c r="AI759" s="96"/>
    </row>
    <row r="760" spans="1:35" x14ac:dyDescent="0.2">
      <c r="A760" s="83" t="str">
        <f t="shared" ref="A760:A766" si="177">CONCATENATE(E760,D760)</f>
        <v>111AH144104</v>
      </c>
      <c r="B760" s="83" t="str">
        <f t="shared" si="174"/>
        <v>SW</v>
      </c>
      <c r="C760" s="83" t="str">
        <f t="shared" si="175"/>
        <v>Medvivo</v>
      </c>
      <c r="D760" s="70">
        <v>44104</v>
      </c>
      <c r="E760" s="95" t="s">
        <v>493</v>
      </c>
      <c r="F760" s="95" t="s">
        <v>492</v>
      </c>
      <c r="G760" s="95">
        <v>10695</v>
      </c>
      <c r="H760" s="124">
        <v>590</v>
      </c>
      <c r="I760" s="136">
        <v>419</v>
      </c>
      <c r="J760" s="95">
        <v>95</v>
      </c>
      <c r="K760" s="95">
        <v>25</v>
      </c>
      <c r="L760" s="95">
        <v>17</v>
      </c>
      <c r="M760" s="95">
        <v>24</v>
      </c>
      <c r="N760" s="124">
        <v>10</v>
      </c>
      <c r="O760" s="125">
        <v>531</v>
      </c>
      <c r="P760" s="95">
        <v>40</v>
      </c>
      <c r="Q760" s="95">
        <v>4</v>
      </c>
      <c r="R760" s="124">
        <v>15</v>
      </c>
      <c r="S760" s="125">
        <v>173</v>
      </c>
      <c r="T760" s="95">
        <v>284</v>
      </c>
      <c r="U760" s="95">
        <v>98</v>
      </c>
      <c r="V760" s="95">
        <v>28</v>
      </c>
      <c r="W760" s="124">
        <v>7</v>
      </c>
      <c r="X760" s="125">
        <v>107</v>
      </c>
      <c r="Y760" s="95">
        <v>103</v>
      </c>
      <c r="Z760" s="95">
        <v>303</v>
      </c>
      <c r="AA760" s="95">
        <v>9</v>
      </c>
      <c r="AB760" s="95">
        <v>55</v>
      </c>
      <c r="AC760" s="124">
        <v>13</v>
      </c>
      <c r="AD760" s="125">
        <v>418</v>
      </c>
      <c r="AE760" s="95">
        <v>113</v>
      </c>
      <c r="AF760" s="95">
        <v>27</v>
      </c>
      <c r="AG760" s="95">
        <v>19</v>
      </c>
      <c r="AH760" s="95">
        <v>13</v>
      </c>
      <c r="AI760" s="96"/>
    </row>
    <row r="761" spans="1:35" x14ac:dyDescent="0.2">
      <c r="A761" s="83" t="str">
        <f t="shared" si="177"/>
        <v>111AA244104</v>
      </c>
      <c r="B761" s="83" t="str">
        <f t="shared" si="174"/>
        <v>M</v>
      </c>
      <c r="C761" s="83" t="str">
        <f t="shared" si="175"/>
        <v>DHU</v>
      </c>
      <c r="D761" s="70">
        <v>44104</v>
      </c>
      <c r="E761" s="95" t="s">
        <v>25</v>
      </c>
      <c r="F761" s="95" t="s">
        <v>26</v>
      </c>
      <c r="G761" s="95">
        <v>225</v>
      </c>
      <c r="H761" s="124">
        <v>50</v>
      </c>
      <c r="I761" s="136">
        <v>37</v>
      </c>
      <c r="J761" s="95">
        <v>8</v>
      </c>
      <c r="K761" s="95">
        <v>3</v>
      </c>
      <c r="L761" s="95">
        <v>1</v>
      </c>
      <c r="M761" s="95">
        <v>0</v>
      </c>
      <c r="N761" s="124">
        <v>1</v>
      </c>
      <c r="O761" s="125">
        <v>46</v>
      </c>
      <c r="P761" s="95">
        <v>1</v>
      </c>
      <c r="Q761" s="95">
        <v>1</v>
      </c>
      <c r="R761" s="124">
        <v>2</v>
      </c>
      <c r="S761" s="125">
        <v>13</v>
      </c>
      <c r="T761" s="95">
        <v>24</v>
      </c>
      <c r="U761" s="95">
        <v>9</v>
      </c>
      <c r="V761" s="95">
        <v>0</v>
      </c>
      <c r="W761" s="124">
        <v>4</v>
      </c>
      <c r="X761" s="125">
        <v>7</v>
      </c>
      <c r="Y761" s="95">
        <v>11</v>
      </c>
      <c r="Z761" s="95">
        <v>16</v>
      </c>
      <c r="AA761" s="95">
        <v>7</v>
      </c>
      <c r="AB761" s="95">
        <v>3</v>
      </c>
      <c r="AC761" s="124">
        <v>6</v>
      </c>
      <c r="AD761" s="125">
        <v>34</v>
      </c>
      <c r="AE761" s="95">
        <v>14</v>
      </c>
      <c r="AF761" s="95">
        <v>2</v>
      </c>
      <c r="AG761" s="95">
        <v>0</v>
      </c>
      <c r="AH761" s="95">
        <v>0</v>
      </c>
      <c r="AI761" s="96"/>
    </row>
    <row r="762" spans="1:35" x14ac:dyDescent="0.2">
      <c r="A762" s="83" t="str">
        <f t="shared" si="177"/>
        <v>111AA444104</v>
      </c>
      <c r="B762" s="83" t="str">
        <f t="shared" si="174"/>
        <v>M</v>
      </c>
      <c r="C762" s="83" t="str">
        <f t="shared" si="175"/>
        <v>DHU</v>
      </c>
      <c r="D762" s="70">
        <v>44104</v>
      </c>
      <c r="E762" s="95" t="s">
        <v>28</v>
      </c>
      <c r="F762" s="95" t="s">
        <v>29</v>
      </c>
      <c r="G762" s="95">
        <v>225</v>
      </c>
      <c r="H762" s="124">
        <v>34</v>
      </c>
      <c r="I762" s="136">
        <v>22</v>
      </c>
      <c r="J762" s="95">
        <v>8</v>
      </c>
      <c r="K762" s="95">
        <v>3</v>
      </c>
      <c r="L762" s="95">
        <v>1</v>
      </c>
      <c r="M762" s="95">
        <v>0</v>
      </c>
      <c r="N762" s="124">
        <v>0</v>
      </c>
      <c r="O762" s="125">
        <v>30</v>
      </c>
      <c r="P762" s="95">
        <v>1</v>
      </c>
      <c r="Q762" s="95">
        <v>1</v>
      </c>
      <c r="R762" s="124">
        <v>2</v>
      </c>
      <c r="S762" s="125">
        <v>9</v>
      </c>
      <c r="T762" s="95">
        <v>18</v>
      </c>
      <c r="U762" s="95">
        <v>7</v>
      </c>
      <c r="V762" s="95">
        <v>0</v>
      </c>
      <c r="W762" s="124">
        <v>0</v>
      </c>
      <c r="X762" s="125">
        <v>1</v>
      </c>
      <c r="Y762" s="95">
        <v>7</v>
      </c>
      <c r="Z762" s="95">
        <v>13</v>
      </c>
      <c r="AA762" s="95">
        <v>6</v>
      </c>
      <c r="AB762" s="95">
        <v>4</v>
      </c>
      <c r="AC762" s="124">
        <v>3</v>
      </c>
      <c r="AD762" s="125">
        <v>21</v>
      </c>
      <c r="AE762" s="95">
        <v>10</v>
      </c>
      <c r="AF762" s="95">
        <v>2</v>
      </c>
      <c r="AG762" s="95">
        <v>0</v>
      </c>
      <c r="AH762" s="95">
        <v>1</v>
      </c>
      <c r="AI762" s="96"/>
    </row>
    <row r="763" spans="1:35" x14ac:dyDescent="0.2">
      <c r="A763" s="83" t="str">
        <f t="shared" si="177"/>
        <v>111AA544104</v>
      </c>
      <c r="B763" s="83" t="str">
        <f t="shared" si="174"/>
        <v>M</v>
      </c>
      <c r="C763" s="83" t="str">
        <f t="shared" si="175"/>
        <v>DHU</v>
      </c>
      <c r="D763" s="70">
        <v>44104</v>
      </c>
      <c r="E763" s="95" t="s">
        <v>30</v>
      </c>
      <c r="F763" s="95" t="s">
        <v>31</v>
      </c>
      <c r="G763" s="95">
        <v>225</v>
      </c>
      <c r="H763" s="124">
        <v>56</v>
      </c>
      <c r="I763" s="136">
        <v>35</v>
      </c>
      <c r="J763" s="95">
        <v>13</v>
      </c>
      <c r="K763" s="95">
        <v>4</v>
      </c>
      <c r="L763" s="95">
        <v>3</v>
      </c>
      <c r="M763" s="95">
        <v>0</v>
      </c>
      <c r="N763" s="124">
        <v>1</v>
      </c>
      <c r="O763" s="125">
        <v>47</v>
      </c>
      <c r="P763" s="95">
        <v>5</v>
      </c>
      <c r="Q763" s="95">
        <v>1</v>
      </c>
      <c r="R763" s="124">
        <v>3</v>
      </c>
      <c r="S763" s="125">
        <v>14</v>
      </c>
      <c r="T763" s="95">
        <v>23</v>
      </c>
      <c r="U763" s="95">
        <v>17</v>
      </c>
      <c r="V763" s="95">
        <v>1</v>
      </c>
      <c r="W763" s="124">
        <v>1</v>
      </c>
      <c r="X763" s="125">
        <v>7</v>
      </c>
      <c r="Y763" s="95">
        <v>13</v>
      </c>
      <c r="Z763" s="95">
        <v>24</v>
      </c>
      <c r="AA763" s="95">
        <v>4</v>
      </c>
      <c r="AB763" s="95">
        <v>7</v>
      </c>
      <c r="AC763" s="124">
        <v>1</v>
      </c>
      <c r="AD763" s="125">
        <v>30</v>
      </c>
      <c r="AE763" s="95">
        <v>15</v>
      </c>
      <c r="AF763" s="95">
        <v>8</v>
      </c>
      <c r="AG763" s="95">
        <v>1</v>
      </c>
      <c r="AH763" s="95">
        <v>2</v>
      </c>
      <c r="AI763" s="96"/>
    </row>
    <row r="764" spans="1:35" x14ac:dyDescent="0.2">
      <c r="A764" s="83" t="str">
        <f t="shared" si="177"/>
        <v>111AC644104</v>
      </c>
      <c r="B764" s="83" t="str">
        <f t="shared" si="174"/>
        <v>M</v>
      </c>
      <c r="C764" s="83" t="str">
        <f t="shared" si="175"/>
        <v>DHU</v>
      </c>
      <c r="D764" s="70">
        <v>44104</v>
      </c>
      <c r="E764" s="95" t="s">
        <v>94</v>
      </c>
      <c r="F764" s="95" t="s">
        <v>95</v>
      </c>
      <c r="G764" s="95">
        <v>225</v>
      </c>
      <c r="H764" s="124">
        <v>40</v>
      </c>
      <c r="I764" s="136">
        <v>24</v>
      </c>
      <c r="J764" s="95">
        <v>12</v>
      </c>
      <c r="K764" s="95">
        <v>0</v>
      </c>
      <c r="L764" s="95">
        <v>4</v>
      </c>
      <c r="M764" s="95">
        <v>0</v>
      </c>
      <c r="N764" s="124">
        <v>0</v>
      </c>
      <c r="O764" s="125">
        <v>31</v>
      </c>
      <c r="P764" s="95">
        <v>4</v>
      </c>
      <c r="Q764" s="95">
        <v>2</v>
      </c>
      <c r="R764" s="124">
        <v>3</v>
      </c>
      <c r="S764" s="125">
        <v>11</v>
      </c>
      <c r="T764" s="95">
        <v>20</v>
      </c>
      <c r="U764" s="95">
        <v>7</v>
      </c>
      <c r="V764" s="95">
        <v>1</v>
      </c>
      <c r="W764" s="124">
        <v>1</v>
      </c>
      <c r="X764" s="125">
        <v>3</v>
      </c>
      <c r="Y764" s="95">
        <v>5</v>
      </c>
      <c r="Z764" s="95">
        <v>23</v>
      </c>
      <c r="AA764" s="95">
        <v>3</v>
      </c>
      <c r="AB764" s="95">
        <v>3</v>
      </c>
      <c r="AC764" s="124">
        <v>3</v>
      </c>
      <c r="AD764" s="125">
        <v>23</v>
      </c>
      <c r="AE764" s="95">
        <v>13</v>
      </c>
      <c r="AF764" s="95">
        <v>0</v>
      </c>
      <c r="AG764" s="95">
        <v>3</v>
      </c>
      <c r="AH764" s="95">
        <v>1</v>
      </c>
      <c r="AI764" s="96"/>
    </row>
    <row r="765" spans="1:35" x14ac:dyDescent="0.2">
      <c r="A765" s="83" t="str">
        <f t="shared" si="177"/>
        <v>111AC744104</v>
      </c>
      <c r="B765" s="83" t="str">
        <f t="shared" si="174"/>
        <v>E</v>
      </c>
      <c r="C765" s="83" t="str">
        <f t="shared" si="175"/>
        <v>DHU</v>
      </c>
      <c r="D765" s="70">
        <v>44104</v>
      </c>
      <c r="E765" s="95" t="s">
        <v>96</v>
      </c>
      <c r="F765" s="95" t="s">
        <v>97</v>
      </c>
      <c r="G765" s="95">
        <v>223</v>
      </c>
      <c r="H765" s="124">
        <v>28</v>
      </c>
      <c r="I765" s="136">
        <v>13</v>
      </c>
      <c r="J765" s="95">
        <v>7</v>
      </c>
      <c r="K765" s="95">
        <v>4</v>
      </c>
      <c r="L765" s="95">
        <v>3</v>
      </c>
      <c r="M765" s="95">
        <v>0</v>
      </c>
      <c r="N765" s="124">
        <v>1</v>
      </c>
      <c r="O765" s="125">
        <v>21</v>
      </c>
      <c r="P765" s="95">
        <v>4</v>
      </c>
      <c r="Q765" s="95">
        <v>2</v>
      </c>
      <c r="R765" s="124">
        <v>1</v>
      </c>
      <c r="S765" s="125">
        <v>7</v>
      </c>
      <c r="T765" s="95">
        <v>11</v>
      </c>
      <c r="U765" s="95">
        <v>7</v>
      </c>
      <c r="V765" s="95">
        <v>1</v>
      </c>
      <c r="W765" s="124">
        <v>2</v>
      </c>
      <c r="X765" s="125">
        <v>3</v>
      </c>
      <c r="Y765" s="95">
        <v>5</v>
      </c>
      <c r="Z765" s="95">
        <v>12</v>
      </c>
      <c r="AA765" s="95">
        <v>4</v>
      </c>
      <c r="AB765" s="95">
        <v>3</v>
      </c>
      <c r="AC765" s="124">
        <v>1</v>
      </c>
      <c r="AD765" s="125">
        <v>11</v>
      </c>
      <c r="AE765" s="95">
        <v>9</v>
      </c>
      <c r="AF765" s="95">
        <v>7</v>
      </c>
      <c r="AG765" s="95">
        <v>1</v>
      </c>
      <c r="AH765" s="95">
        <v>0</v>
      </c>
      <c r="AI765" s="96"/>
    </row>
    <row r="766" spans="1:35" x14ac:dyDescent="0.2">
      <c r="A766" s="83" t="str">
        <f t="shared" si="177"/>
        <v>111AC844104</v>
      </c>
      <c r="B766" s="83" t="str">
        <f t="shared" si="174"/>
        <v>M</v>
      </c>
      <c r="C766" s="83" t="str">
        <f t="shared" si="175"/>
        <v>DHU</v>
      </c>
      <c r="D766" s="70">
        <v>44104</v>
      </c>
      <c r="E766" s="95" t="s">
        <v>101</v>
      </c>
      <c r="F766" s="95" t="s">
        <v>102</v>
      </c>
      <c r="G766" s="95">
        <v>225</v>
      </c>
      <c r="H766" s="124">
        <v>49</v>
      </c>
      <c r="I766" s="136">
        <v>30</v>
      </c>
      <c r="J766" s="95">
        <v>12</v>
      </c>
      <c r="K766" s="95">
        <v>1</v>
      </c>
      <c r="L766" s="95">
        <v>6</v>
      </c>
      <c r="M766" s="95">
        <v>0</v>
      </c>
      <c r="N766" s="124">
        <v>0</v>
      </c>
      <c r="O766" s="125">
        <v>40</v>
      </c>
      <c r="P766" s="95">
        <v>5</v>
      </c>
      <c r="Q766" s="95">
        <v>1</v>
      </c>
      <c r="R766" s="124">
        <v>3</v>
      </c>
      <c r="S766" s="125">
        <v>13</v>
      </c>
      <c r="T766" s="95">
        <v>25</v>
      </c>
      <c r="U766" s="95">
        <v>10</v>
      </c>
      <c r="V766" s="95">
        <v>1</v>
      </c>
      <c r="W766" s="124">
        <v>0</v>
      </c>
      <c r="X766" s="125">
        <v>6</v>
      </c>
      <c r="Y766" s="95">
        <v>12</v>
      </c>
      <c r="Z766" s="95">
        <v>24</v>
      </c>
      <c r="AA766" s="95">
        <v>0</v>
      </c>
      <c r="AB766" s="95">
        <v>1</v>
      </c>
      <c r="AC766" s="124">
        <v>6</v>
      </c>
      <c r="AD766" s="125">
        <v>24</v>
      </c>
      <c r="AE766" s="95">
        <v>15</v>
      </c>
      <c r="AF766" s="95">
        <v>7</v>
      </c>
      <c r="AG766" s="95">
        <v>2</v>
      </c>
      <c r="AH766" s="95">
        <v>1</v>
      </c>
      <c r="AI766" s="96"/>
    </row>
    <row r="767" spans="1:35" x14ac:dyDescent="0.2">
      <c r="A767" s="83" t="str">
        <f t="shared" ref="A767:A774" si="178">CONCATENATE(E767,D767)</f>
        <v>111AH844104</v>
      </c>
      <c r="B767" s="83" t="str">
        <f t="shared" si="174"/>
        <v>SW</v>
      </c>
      <c r="C767" s="83" t="str">
        <f t="shared" si="175"/>
        <v>Devon Doctors Ltd.</v>
      </c>
      <c r="D767" s="70">
        <v>44104</v>
      </c>
      <c r="E767" s="95" t="s">
        <v>569</v>
      </c>
      <c r="F767" s="95" t="s">
        <v>570</v>
      </c>
      <c r="G767" s="139">
        <v>1720</v>
      </c>
      <c r="H767" s="140">
        <v>344</v>
      </c>
      <c r="I767" s="141">
        <v>201</v>
      </c>
      <c r="J767" s="139">
        <v>64</v>
      </c>
      <c r="K767" s="139">
        <v>21</v>
      </c>
      <c r="L767" s="139">
        <v>32</v>
      </c>
      <c r="M767" s="139">
        <v>25</v>
      </c>
      <c r="N767" s="140">
        <v>1</v>
      </c>
      <c r="O767" s="142">
        <v>236</v>
      </c>
      <c r="P767" s="139">
        <v>10</v>
      </c>
      <c r="Q767" s="139">
        <v>16</v>
      </c>
      <c r="R767" s="140">
        <v>82</v>
      </c>
      <c r="S767" s="142">
        <v>39</v>
      </c>
      <c r="T767" s="139">
        <v>142</v>
      </c>
      <c r="U767" s="139">
        <v>62</v>
      </c>
      <c r="V767" s="139">
        <v>17</v>
      </c>
      <c r="W767" s="140">
        <v>84</v>
      </c>
      <c r="X767" s="142">
        <v>50</v>
      </c>
      <c r="Y767" s="139">
        <v>115</v>
      </c>
      <c r="Z767" s="139">
        <v>56</v>
      </c>
      <c r="AA767" s="139">
        <v>108</v>
      </c>
      <c r="AB767" s="139">
        <v>15</v>
      </c>
      <c r="AC767" s="140">
        <v>0</v>
      </c>
      <c r="AD767" s="142">
        <v>179</v>
      </c>
      <c r="AE767" s="139">
        <v>32</v>
      </c>
      <c r="AF767" s="139">
        <v>14</v>
      </c>
      <c r="AG767" s="139">
        <v>19</v>
      </c>
      <c r="AH767" s="139">
        <v>100</v>
      </c>
      <c r="AI767" s="96"/>
    </row>
    <row r="768" spans="1:35" x14ac:dyDescent="0.2">
      <c r="A768" s="83" t="str">
        <f t="shared" si="178"/>
        <v>111AI644104</v>
      </c>
      <c r="B768" s="83" t="str">
        <f t="shared" si="174"/>
        <v>SW</v>
      </c>
      <c r="C768" s="83" t="str">
        <f t="shared" si="175"/>
        <v>Devon Doctors Ltd.</v>
      </c>
      <c r="D768" s="70">
        <v>44104</v>
      </c>
      <c r="E768" s="95" t="s">
        <v>586</v>
      </c>
      <c r="F768" s="95" t="s">
        <v>587</v>
      </c>
      <c r="G768" s="143">
        <v>1301</v>
      </c>
      <c r="H768" s="144">
        <v>941</v>
      </c>
      <c r="I768" s="145">
        <v>648</v>
      </c>
      <c r="J768" s="143">
        <v>150</v>
      </c>
      <c r="K768" s="143">
        <v>76</v>
      </c>
      <c r="L768" s="143">
        <v>29</v>
      </c>
      <c r="M768" s="143">
        <v>31</v>
      </c>
      <c r="N768" s="144">
        <v>7</v>
      </c>
      <c r="O768" s="146">
        <v>817</v>
      </c>
      <c r="P768" s="143">
        <v>59</v>
      </c>
      <c r="Q768" s="143">
        <v>65</v>
      </c>
      <c r="R768" s="144">
        <v>0</v>
      </c>
      <c r="S768" s="146">
        <v>139</v>
      </c>
      <c r="T768" s="143">
        <v>136</v>
      </c>
      <c r="U768" s="143">
        <v>91</v>
      </c>
      <c r="V768" s="143">
        <v>26</v>
      </c>
      <c r="W768" s="144">
        <v>549</v>
      </c>
      <c r="X768" s="146">
        <v>107</v>
      </c>
      <c r="Y768" s="143">
        <v>343</v>
      </c>
      <c r="Z768" s="143">
        <v>332</v>
      </c>
      <c r="AA768" s="143">
        <v>70</v>
      </c>
      <c r="AB768" s="143">
        <v>75</v>
      </c>
      <c r="AC768" s="144">
        <v>14</v>
      </c>
      <c r="AD768" s="146">
        <v>715</v>
      </c>
      <c r="AE768" s="143">
        <v>105</v>
      </c>
      <c r="AF768" s="143">
        <v>45</v>
      </c>
      <c r="AG768" s="143">
        <v>38</v>
      </c>
      <c r="AH768" s="143">
        <v>38</v>
      </c>
      <c r="AI768" s="96"/>
    </row>
    <row r="769" spans="1:35" x14ac:dyDescent="0.2">
      <c r="A769" s="83" t="str">
        <f t="shared" si="178"/>
        <v>111AA944104</v>
      </c>
      <c r="B769" s="83" t="str">
        <f t="shared" si="174"/>
        <v>L</v>
      </c>
      <c r="C769" s="83" t="str">
        <f t="shared" si="175"/>
        <v>PPG</v>
      </c>
      <c r="D769" s="70">
        <v>44104</v>
      </c>
      <c r="E769" s="95" t="s">
        <v>38</v>
      </c>
      <c r="F769" s="95" t="s">
        <v>39</v>
      </c>
      <c r="G769" s="143">
        <v>871</v>
      </c>
      <c r="H769" s="144">
        <v>183</v>
      </c>
      <c r="I769" s="145">
        <v>125</v>
      </c>
      <c r="J769" s="143">
        <v>27</v>
      </c>
      <c r="K769" s="143">
        <v>14</v>
      </c>
      <c r="L769" s="143">
        <v>8</v>
      </c>
      <c r="M769" s="143">
        <v>8</v>
      </c>
      <c r="N769" s="144">
        <v>1</v>
      </c>
      <c r="O769" s="146">
        <v>135</v>
      </c>
      <c r="P769" s="143">
        <v>4</v>
      </c>
      <c r="Q769" s="143">
        <v>7</v>
      </c>
      <c r="R769" s="144">
        <v>37</v>
      </c>
      <c r="S769" s="146">
        <v>28</v>
      </c>
      <c r="T769" s="143">
        <v>72</v>
      </c>
      <c r="U769" s="143">
        <v>34</v>
      </c>
      <c r="V769" s="143">
        <v>9</v>
      </c>
      <c r="W769" s="144">
        <v>40</v>
      </c>
      <c r="X769" s="146">
        <v>21</v>
      </c>
      <c r="Y769" s="143">
        <v>52</v>
      </c>
      <c r="Z769" s="143">
        <v>35</v>
      </c>
      <c r="AA769" s="143">
        <v>60</v>
      </c>
      <c r="AB769" s="143">
        <v>15</v>
      </c>
      <c r="AC769" s="144">
        <v>0</v>
      </c>
      <c r="AD769" s="146">
        <v>106</v>
      </c>
      <c r="AE769" s="143">
        <v>16</v>
      </c>
      <c r="AF769" s="143">
        <v>9</v>
      </c>
      <c r="AG769" s="143">
        <v>14</v>
      </c>
      <c r="AH769" s="143">
        <v>38</v>
      </c>
      <c r="AI769" s="96"/>
    </row>
    <row r="770" spans="1:35" x14ac:dyDescent="0.2">
      <c r="A770" s="83" t="str">
        <f t="shared" si="178"/>
        <v>111AD444104</v>
      </c>
      <c r="B770" s="83" t="str">
        <f t="shared" si="174"/>
        <v>L</v>
      </c>
      <c r="C770" s="83" t="str">
        <f t="shared" si="175"/>
        <v>PPG</v>
      </c>
      <c r="D770" s="70">
        <v>44104</v>
      </c>
      <c r="E770" s="95" t="s">
        <v>111</v>
      </c>
      <c r="F770" s="95" t="s">
        <v>112</v>
      </c>
      <c r="G770" s="143">
        <v>3671</v>
      </c>
      <c r="H770" s="144">
        <v>771</v>
      </c>
      <c r="I770" s="145">
        <v>498</v>
      </c>
      <c r="J770" s="143">
        <v>130</v>
      </c>
      <c r="K770" s="143">
        <v>41</v>
      </c>
      <c r="L770" s="143">
        <v>36</v>
      </c>
      <c r="M770" s="143">
        <v>63</v>
      </c>
      <c r="N770" s="144">
        <v>3</v>
      </c>
      <c r="O770" s="146">
        <v>519</v>
      </c>
      <c r="P770" s="143">
        <v>23</v>
      </c>
      <c r="Q770" s="143">
        <v>17</v>
      </c>
      <c r="R770" s="144">
        <v>212</v>
      </c>
      <c r="S770" s="146">
        <v>100</v>
      </c>
      <c r="T770" s="143">
        <v>279</v>
      </c>
      <c r="U770" s="143">
        <v>134</v>
      </c>
      <c r="V770" s="143">
        <v>42</v>
      </c>
      <c r="W770" s="144">
        <v>216</v>
      </c>
      <c r="X770" s="146">
        <v>114</v>
      </c>
      <c r="Y770" s="143">
        <v>189</v>
      </c>
      <c r="Z770" s="143">
        <v>185</v>
      </c>
      <c r="AA770" s="143">
        <v>225</v>
      </c>
      <c r="AB770" s="143">
        <v>58</v>
      </c>
      <c r="AC770" s="144">
        <v>0</v>
      </c>
      <c r="AD770" s="146">
        <v>380</v>
      </c>
      <c r="AE770" s="143">
        <v>108</v>
      </c>
      <c r="AF770" s="143">
        <v>31</v>
      </c>
      <c r="AG770" s="143">
        <v>34</v>
      </c>
      <c r="AH770" s="143">
        <v>218</v>
      </c>
      <c r="AI770" s="96"/>
    </row>
    <row r="771" spans="1:35" x14ac:dyDescent="0.2">
      <c r="A771" s="83" t="str">
        <f t="shared" si="178"/>
        <v>111AE744104</v>
      </c>
      <c r="B771" s="83" t="str">
        <f t="shared" si="174"/>
        <v>SW</v>
      </c>
      <c r="C771" s="83" t="str">
        <f t="shared" si="175"/>
        <v>PPG</v>
      </c>
      <c r="D771" s="70">
        <v>44104</v>
      </c>
      <c r="E771" s="95" t="s">
        <v>177</v>
      </c>
      <c r="F771" s="95" t="s">
        <v>178</v>
      </c>
      <c r="G771" s="143">
        <v>7557</v>
      </c>
      <c r="H771" s="144">
        <v>1587</v>
      </c>
      <c r="I771" s="145">
        <v>994</v>
      </c>
      <c r="J771" s="143">
        <v>296</v>
      </c>
      <c r="K771" s="143">
        <v>97</v>
      </c>
      <c r="L771" s="143">
        <v>99</v>
      </c>
      <c r="M771" s="143">
        <v>96</v>
      </c>
      <c r="N771" s="144">
        <v>5</v>
      </c>
      <c r="O771" s="146">
        <v>1098</v>
      </c>
      <c r="P771" s="143">
        <v>50</v>
      </c>
      <c r="Q771" s="143">
        <v>51</v>
      </c>
      <c r="R771" s="144">
        <v>388</v>
      </c>
      <c r="S771" s="146">
        <v>220</v>
      </c>
      <c r="T771" s="143">
        <v>654</v>
      </c>
      <c r="U771" s="143">
        <v>252</v>
      </c>
      <c r="V771" s="143">
        <v>53</v>
      </c>
      <c r="W771" s="144">
        <v>408</v>
      </c>
      <c r="X771" s="146">
        <v>184</v>
      </c>
      <c r="Y771" s="143">
        <v>390</v>
      </c>
      <c r="Z771" s="143">
        <v>358</v>
      </c>
      <c r="AA771" s="143">
        <v>571</v>
      </c>
      <c r="AB771" s="143">
        <v>84</v>
      </c>
      <c r="AC771" s="144">
        <v>0</v>
      </c>
      <c r="AD771" s="146">
        <v>835</v>
      </c>
      <c r="AE771" s="143">
        <v>178</v>
      </c>
      <c r="AF771" s="143">
        <v>66</v>
      </c>
      <c r="AG771" s="143">
        <v>119</v>
      </c>
      <c r="AH771" s="143">
        <v>389</v>
      </c>
      <c r="AI771" s="96"/>
    </row>
    <row r="772" spans="1:35" x14ac:dyDescent="0.2">
      <c r="A772" s="83" t="str">
        <f t="shared" si="178"/>
        <v>111AH244104</v>
      </c>
      <c r="B772" s="83" t="str">
        <f t="shared" si="174"/>
        <v>SW</v>
      </c>
      <c r="C772" s="83" t="str">
        <f t="shared" si="175"/>
        <v>PPG</v>
      </c>
      <c r="D772" s="70">
        <v>44104</v>
      </c>
      <c r="E772" s="95" t="s">
        <v>496</v>
      </c>
      <c r="F772" s="95" t="s">
        <v>495</v>
      </c>
      <c r="G772" s="143">
        <v>2276</v>
      </c>
      <c r="H772" s="144">
        <v>478</v>
      </c>
      <c r="I772" s="145">
        <v>302</v>
      </c>
      <c r="J772" s="143">
        <v>99</v>
      </c>
      <c r="K772" s="143">
        <v>27</v>
      </c>
      <c r="L772" s="143">
        <v>24</v>
      </c>
      <c r="M772" s="143">
        <v>25</v>
      </c>
      <c r="N772" s="144">
        <v>1</v>
      </c>
      <c r="O772" s="146">
        <v>333</v>
      </c>
      <c r="P772" s="143">
        <v>16</v>
      </c>
      <c r="Q772" s="143">
        <v>16</v>
      </c>
      <c r="R772" s="144">
        <v>113</v>
      </c>
      <c r="S772" s="146">
        <v>70</v>
      </c>
      <c r="T772" s="143">
        <v>193</v>
      </c>
      <c r="U772" s="143">
        <v>80</v>
      </c>
      <c r="V772" s="143">
        <v>13</v>
      </c>
      <c r="W772" s="144">
        <v>122</v>
      </c>
      <c r="X772" s="146">
        <v>53</v>
      </c>
      <c r="Y772" s="143">
        <v>110</v>
      </c>
      <c r="Z772" s="143">
        <v>102</v>
      </c>
      <c r="AA772" s="143">
        <v>186</v>
      </c>
      <c r="AB772" s="143">
        <v>27</v>
      </c>
      <c r="AC772" s="144">
        <v>0</v>
      </c>
      <c r="AD772" s="146">
        <v>264</v>
      </c>
      <c r="AE772" s="143">
        <v>52</v>
      </c>
      <c r="AF772" s="143">
        <v>21</v>
      </c>
      <c r="AG772" s="143">
        <v>28</v>
      </c>
      <c r="AH772" s="143">
        <v>113</v>
      </c>
      <c r="AI772" s="96"/>
    </row>
    <row r="773" spans="1:35" x14ac:dyDescent="0.2">
      <c r="A773" s="83" t="str">
        <f t="shared" si="178"/>
        <v>111AH744104</v>
      </c>
      <c r="B773" s="83" t="str">
        <f t="shared" si="174"/>
        <v>E</v>
      </c>
      <c r="C773" s="83" t="str">
        <f t="shared" si="175"/>
        <v>PPG</v>
      </c>
      <c r="D773" s="70">
        <v>44104</v>
      </c>
      <c r="E773" s="95" t="s">
        <v>512</v>
      </c>
      <c r="F773" s="95" t="s">
        <v>513</v>
      </c>
      <c r="G773" s="143">
        <v>3757</v>
      </c>
      <c r="H773" s="144">
        <v>789</v>
      </c>
      <c r="I773" s="145">
        <v>500</v>
      </c>
      <c r="J773" s="143">
        <v>132</v>
      </c>
      <c r="K773" s="143">
        <v>53</v>
      </c>
      <c r="L773" s="143">
        <v>46</v>
      </c>
      <c r="M773" s="143">
        <v>58</v>
      </c>
      <c r="N773" s="144">
        <v>0</v>
      </c>
      <c r="O773" s="146">
        <v>556</v>
      </c>
      <c r="P773" s="143">
        <v>33</v>
      </c>
      <c r="Q773" s="143">
        <v>17</v>
      </c>
      <c r="R773" s="144">
        <v>183</v>
      </c>
      <c r="S773" s="146">
        <v>113</v>
      </c>
      <c r="T773" s="143">
        <v>329</v>
      </c>
      <c r="U773" s="143">
        <v>130</v>
      </c>
      <c r="V773" s="143">
        <v>27</v>
      </c>
      <c r="W773" s="144">
        <v>190</v>
      </c>
      <c r="X773" s="146">
        <v>88</v>
      </c>
      <c r="Y773" s="143">
        <v>210</v>
      </c>
      <c r="Z773" s="143">
        <v>178</v>
      </c>
      <c r="AA773" s="143">
        <v>281</v>
      </c>
      <c r="AB773" s="143">
        <v>32</v>
      </c>
      <c r="AC773" s="144">
        <v>0</v>
      </c>
      <c r="AD773" s="146">
        <v>431</v>
      </c>
      <c r="AE773" s="143">
        <v>84</v>
      </c>
      <c r="AF773" s="143">
        <v>28</v>
      </c>
      <c r="AG773" s="143">
        <v>32</v>
      </c>
      <c r="AH773" s="143">
        <v>214</v>
      </c>
      <c r="AI773" s="96"/>
    </row>
    <row r="774" spans="1:35" x14ac:dyDescent="0.2">
      <c r="A774" s="83" t="str">
        <f t="shared" si="178"/>
        <v>111AI244104</v>
      </c>
      <c r="B774" s="83" t="str">
        <f t="shared" si="174"/>
        <v>SE</v>
      </c>
      <c r="C774" s="83" t="str">
        <f t="shared" si="175"/>
        <v>PPG</v>
      </c>
      <c r="D774" s="70">
        <v>44104</v>
      </c>
      <c r="E774" s="95" t="s">
        <v>534</v>
      </c>
      <c r="F774" s="95" t="s">
        <v>533</v>
      </c>
      <c r="G774" s="143">
        <v>2252</v>
      </c>
      <c r="H774" s="144">
        <v>743</v>
      </c>
      <c r="I774" s="145">
        <v>446</v>
      </c>
      <c r="J774" s="143">
        <v>116</v>
      </c>
      <c r="K774" s="143">
        <v>45</v>
      </c>
      <c r="L774" s="143">
        <v>35</v>
      </c>
      <c r="M774" s="143">
        <v>56</v>
      </c>
      <c r="N774" s="144">
        <v>45</v>
      </c>
      <c r="O774" s="146">
        <v>473</v>
      </c>
      <c r="P774" s="143">
        <v>27</v>
      </c>
      <c r="Q774" s="143">
        <v>23</v>
      </c>
      <c r="R774" s="144">
        <v>220</v>
      </c>
      <c r="S774" s="146">
        <v>95</v>
      </c>
      <c r="T774" s="143">
        <v>289</v>
      </c>
      <c r="U774" s="143">
        <v>103</v>
      </c>
      <c r="V774" s="143">
        <v>30</v>
      </c>
      <c r="W774" s="144">
        <v>226</v>
      </c>
      <c r="X774" s="146">
        <v>97</v>
      </c>
      <c r="Y774" s="143">
        <v>176</v>
      </c>
      <c r="Z774" s="143">
        <v>163</v>
      </c>
      <c r="AA774" s="143">
        <v>230</v>
      </c>
      <c r="AB774" s="143">
        <v>77</v>
      </c>
      <c r="AC774" s="144">
        <v>0</v>
      </c>
      <c r="AD774" s="146">
        <v>357</v>
      </c>
      <c r="AE774" s="143">
        <v>67</v>
      </c>
      <c r="AF774" s="143">
        <v>28</v>
      </c>
      <c r="AG774" s="143">
        <v>43</v>
      </c>
      <c r="AH774" s="143">
        <v>248</v>
      </c>
      <c r="AI774" s="96"/>
    </row>
    <row r="775" spans="1:35" x14ac:dyDescent="0.2">
      <c r="A775" s="83" t="str">
        <f t="shared" ref="A775" si="179">CONCATENATE(E775,D775)</f>
        <v>111AG444104</v>
      </c>
      <c r="B775" s="83" t="str">
        <f t="shared" si="174"/>
        <v>SE</v>
      </c>
      <c r="C775" s="83" t="str">
        <f t="shared" si="175"/>
        <v>IC24</v>
      </c>
      <c r="D775" s="70">
        <v>44104</v>
      </c>
      <c r="E775" s="95" t="s">
        <v>294</v>
      </c>
      <c r="F775" s="95" t="s">
        <v>295</v>
      </c>
      <c r="G775" s="143">
        <v>1250</v>
      </c>
      <c r="H775" s="144">
        <v>258</v>
      </c>
      <c r="I775" s="145">
        <v>190</v>
      </c>
      <c r="J775" s="143">
        <v>44</v>
      </c>
      <c r="K775" s="143">
        <v>9</v>
      </c>
      <c r="L775" s="143">
        <v>6</v>
      </c>
      <c r="M775" s="143">
        <v>4</v>
      </c>
      <c r="N775" s="144">
        <v>5</v>
      </c>
      <c r="O775" s="146">
        <v>231</v>
      </c>
      <c r="P775" s="143">
        <v>15</v>
      </c>
      <c r="Q775" s="143">
        <v>5</v>
      </c>
      <c r="R775" s="144">
        <v>7</v>
      </c>
      <c r="S775" s="146">
        <v>133</v>
      </c>
      <c r="T775" s="143">
        <v>63</v>
      </c>
      <c r="U775" s="143">
        <v>40</v>
      </c>
      <c r="V775" s="143">
        <v>12</v>
      </c>
      <c r="W775" s="144">
        <v>10</v>
      </c>
      <c r="X775" s="146">
        <v>33</v>
      </c>
      <c r="Y775" s="143">
        <v>47</v>
      </c>
      <c r="Z775" s="143">
        <v>118</v>
      </c>
      <c r="AA775" s="143">
        <v>7</v>
      </c>
      <c r="AB775" s="143">
        <v>35</v>
      </c>
      <c r="AC775" s="144">
        <v>18</v>
      </c>
      <c r="AD775" s="146">
        <v>177</v>
      </c>
      <c r="AE775" s="143">
        <v>60</v>
      </c>
      <c r="AF775" s="143">
        <v>13</v>
      </c>
      <c r="AG775" s="143">
        <v>5</v>
      </c>
      <c r="AH775" s="143">
        <v>3</v>
      </c>
      <c r="AI775" s="96"/>
    </row>
    <row r="776" spans="1:35" x14ac:dyDescent="0.2">
      <c r="A776" s="83" t="str">
        <f t="shared" ref="A776" si="180">CONCATENATE(E776,D776)</f>
        <v>111AG844104</v>
      </c>
      <c r="B776" s="83" t="str">
        <f t="shared" si="174"/>
        <v>E</v>
      </c>
      <c r="C776" s="83" t="str">
        <f t="shared" si="175"/>
        <v>IC24</v>
      </c>
      <c r="D776" s="70">
        <v>44104</v>
      </c>
      <c r="E776" s="95" t="s">
        <v>306</v>
      </c>
      <c r="F776" s="95" t="s">
        <v>307</v>
      </c>
      <c r="G776" s="143">
        <v>2092</v>
      </c>
      <c r="H776" s="144">
        <v>463</v>
      </c>
      <c r="I776" s="145">
        <v>348</v>
      </c>
      <c r="J776" s="143">
        <v>86</v>
      </c>
      <c r="K776" s="143">
        <v>12</v>
      </c>
      <c r="L776" s="143">
        <v>6</v>
      </c>
      <c r="M776" s="143">
        <v>8</v>
      </c>
      <c r="N776" s="144">
        <v>3</v>
      </c>
      <c r="O776" s="146">
        <v>419</v>
      </c>
      <c r="P776" s="143">
        <v>22</v>
      </c>
      <c r="Q776" s="143">
        <v>5</v>
      </c>
      <c r="R776" s="144">
        <v>17</v>
      </c>
      <c r="S776" s="146">
        <v>266</v>
      </c>
      <c r="T776" s="143">
        <v>113</v>
      </c>
      <c r="U776" s="143">
        <v>54</v>
      </c>
      <c r="V776" s="143">
        <v>18</v>
      </c>
      <c r="W776" s="144">
        <v>12</v>
      </c>
      <c r="X776" s="146">
        <v>77</v>
      </c>
      <c r="Y776" s="143">
        <v>90</v>
      </c>
      <c r="Z776" s="143">
        <v>224</v>
      </c>
      <c r="AA776" s="143">
        <v>19</v>
      </c>
      <c r="AB776" s="143">
        <v>45</v>
      </c>
      <c r="AC776" s="144">
        <v>8</v>
      </c>
      <c r="AD776" s="146">
        <v>338</v>
      </c>
      <c r="AE776" s="143">
        <v>99</v>
      </c>
      <c r="AF776" s="143">
        <v>20</v>
      </c>
      <c r="AG776" s="143">
        <v>6</v>
      </c>
      <c r="AH776" s="143">
        <v>0</v>
      </c>
      <c r="AI776" s="96"/>
    </row>
    <row r="777" spans="1:35" x14ac:dyDescent="0.2">
      <c r="A777" s="83" t="str">
        <f t="shared" ref="A777:A784" si="181">CONCATENATE(E777,D777)</f>
        <v>111AH444104</v>
      </c>
      <c r="B777" s="83" t="str">
        <f t="shared" si="174"/>
        <v>E</v>
      </c>
      <c r="C777" s="83" t="str">
        <f t="shared" si="175"/>
        <v>IC24</v>
      </c>
      <c r="D777" s="70">
        <v>44104</v>
      </c>
      <c r="E777" s="95" t="s">
        <v>498</v>
      </c>
      <c r="F777" s="95" t="s">
        <v>568</v>
      </c>
      <c r="G777" s="143">
        <v>1800</v>
      </c>
      <c r="H777" s="144">
        <v>352</v>
      </c>
      <c r="I777" s="145">
        <v>266</v>
      </c>
      <c r="J777" s="143">
        <v>60</v>
      </c>
      <c r="K777" s="143">
        <v>11</v>
      </c>
      <c r="L777" s="143">
        <v>7</v>
      </c>
      <c r="M777" s="143">
        <v>6</v>
      </c>
      <c r="N777" s="144">
        <v>2</v>
      </c>
      <c r="O777" s="146">
        <v>319</v>
      </c>
      <c r="P777" s="143">
        <v>19</v>
      </c>
      <c r="Q777" s="143">
        <v>1</v>
      </c>
      <c r="R777" s="144">
        <v>13</v>
      </c>
      <c r="S777" s="146">
        <v>190</v>
      </c>
      <c r="T777" s="143">
        <v>83</v>
      </c>
      <c r="U777" s="143">
        <v>55</v>
      </c>
      <c r="V777" s="143">
        <v>15</v>
      </c>
      <c r="W777" s="144">
        <v>9</v>
      </c>
      <c r="X777" s="146">
        <v>50</v>
      </c>
      <c r="Y777" s="143">
        <v>82</v>
      </c>
      <c r="Z777" s="143">
        <v>148</v>
      </c>
      <c r="AA777" s="143">
        <v>14</v>
      </c>
      <c r="AB777" s="143">
        <v>33</v>
      </c>
      <c r="AC777" s="144">
        <v>25</v>
      </c>
      <c r="AD777" s="146">
        <v>248</v>
      </c>
      <c r="AE777" s="143">
        <v>80</v>
      </c>
      <c r="AF777" s="143">
        <v>5</v>
      </c>
      <c r="AG777" s="143">
        <v>10</v>
      </c>
      <c r="AH777" s="143">
        <v>9</v>
      </c>
      <c r="AI777" s="96"/>
    </row>
    <row r="778" spans="1:35" x14ac:dyDescent="0.2">
      <c r="A778" s="83" t="str">
        <f t="shared" si="181"/>
        <v>111AA644104</v>
      </c>
      <c r="B778" s="83" t="str">
        <f t="shared" si="174"/>
        <v>SE</v>
      </c>
      <c r="C778" s="83" t="str">
        <f t="shared" si="175"/>
        <v>IOW</v>
      </c>
      <c r="D778" s="70">
        <v>44104</v>
      </c>
      <c r="E778" s="95" t="s">
        <v>32</v>
      </c>
      <c r="F778" s="95" t="s">
        <v>33</v>
      </c>
      <c r="G778" s="143">
        <v>900</v>
      </c>
      <c r="H778" s="144">
        <v>216</v>
      </c>
      <c r="I778" s="145">
        <v>167</v>
      </c>
      <c r="J778" s="143">
        <v>20</v>
      </c>
      <c r="K778" s="143">
        <v>7</v>
      </c>
      <c r="L778" s="143">
        <v>2</v>
      </c>
      <c r="M778" s="143">
        <v>1</v>
      </c>
      <c r="N778" s="144">
        <v>19</v>
      </c>
      <c r="O778" s="146">
        <v>188</v>
      </c>
      <c r="P778" s="143">
        <v>6</v>
      </c>
      <c r="Q778" s="143">
        <v>3</v>
      </c>
      <c r="R778" s="144">
        <v>19</v>
      </c>
      <c r="S778" s="146">
        <v>42</v>
      </c>
      <c r="T778" s="143">
        <v>103</v>
      </c>
      <c r="U778" s="143">
        <v>41</v>
      </c>
      <c r="V778" s="143">
        <v>9</v>
      </c>
      <c r="W778" s="144">
        <v>21</v>
      </c>
      <c r="X778" s="146">
        <v>48</v>
      </c>
      <c r="Y778" s="143">
        <v>42</v>
      </c>
      <c r="Z778" s="143">
        <v>75</v>
      </c>
      <c r="AA778" s="143">
        <v>13</v>
      </c>
      <c r="AB778" s="143">
        <v>5</v>
      </c>
      <c r="AC778" s="144">
        <v>33</v>
      </c>
      <c r="AD778" s="146">
        <v>167</v>
      </c>
      <c r="AE778" s="143">
        <v>32</v>
      </c>
      <c r="AF778" s="143">
        <v>5</v>
      </c>
      <c r="AG778" s="143">
        <v>3</v>
      </c>
      <c r="AH778" s="143">
        <v>9</v>
      </c>
      <c r="AI778" s="96"/>
    </row>
    <row r="779" spans="1:35" x14ac:dyDescent="0.2">
      <c r="A779" s="83" t="str">
        <f t="shared" si="181"/>
        <v>111AD744104</v>
      </c>
      <c r="B779" s="83" t="str">
        <f t="shared" si="174"/>
        <v>L</v>
      </c>
      <c r="C779" s="83" t="str">
        <f t="shared" si="175"/>
        <v>LAS</v>
      </c>
      <c r="D779" s="70">
        <v>44104</v>
      </c>
      <c r="E779" s="95" t="s">
        <v>117</v>
      </c>
      <c r="F779" s="95" t="s">
        <v>118</v>
      </c>
      <c r="G779" s="143">
        <v>1750</v>
      </c>
      <c r="H779" s="144">
        <v>706</v>
      </c>
      <c r="I779" s="145">
        <v>498</v>
      </c>
      <c r="J779" s="143">
        <v>134</v>
      </c>
      <c r="K779" s="143">
        <v>27</v>
      </c>
      <c r="L779" s="143">
        <v>40</v>
      </c>
      <c r="M779" s="143">
        <v>0</v>
      </c>
      <c r="N779" s="144">
        <v>7</v>
      </c>
      <c r="O779" s="146">
        <v>620</v>
      </c>
      <c r="P779" s="143">
        <v>60</v>
      </c>
      <c r="Q779" s="143">
        <v>19</v>
      </c>
      <c r="R779" s="144">
        <v>7</v>
      </c>
      <c r="S779" s="146">
        <v>342</v>
      </c>
      <c r="T779" s="143">
        <v>221</v>
      </c>
      <c r="U779" s="143">
        <v>50</v>
      </c>
      <c r="V779" s="143">
        <v>32</v>
      </c>
      <c r="W779" s="144">
        <v>61</v>
      </c>
      <c r="X779" s="146">
        <v>218</v>
      </c>
      <c r="Y779" s="143">
        <v>64</v>
      </c>
      <c r="Z779" s="143">
        <v>76</v>
      </c>
      <c r="AA779" s="143">
        <v>56</v>
      </c>
      <c r="AB779" s="143">
        <v>0</v>
      </c>
      <c r="AC779" s="144">
        <v>292</v>
      </c>
      <c r="AD779" s="146">
        <v>477</v>
      </c>
      <c r="AE779" s="143">
        <v>156</v>
      </c>
      <c r="AF779" s="143">
        <v>45</v>
      </c>
      <c r="AG779" s="143">
        <v>19</v>
      </c>
      <c r="AH779" s="143">
        <v>9</v>
      </c>
      <c r="AI779" s="96"/>
    </row>
    <row r="780" spans="1:35" x14ac:dyDescent="0.2">
      <c r="A780" s="83" t="str">
        <f t="shared" si="181"/>
        <v>111AH544104</v>
      </c>
      <c r="B780" s="83" t="str">
        <f t="shared" si="174"/>
        <v>L</v>
      </c>
      <c r="C780" s="83" t="str">
        <f t="shared" si="175"/>
        <v>LAS</v>
      </c>
      <c r="D780" s="70">
        <v>44104</v>
      </c>
      <c r="E780" s="95" t="s">
        <v>511</v>
      </c>
      <c r="F780" s="95" t="s">
        <v>508</v>
      </c>
      <c r="G780" s="139">
        <v>2770</v>
      </c>
      <c r="H780" s="140">
        <v>921</v>
      </c>
      <c r="I780" s="141">
        <v>666</v>
      </c>
      <c r="J780" s="139">
        <v>170</v>
      </c>
      <c r="K780" s="139">
        <v>37</v>
      </c>
      <c r="L780" s="139">
        <v>40</v>
      </c>
      <c r="M780" s="139">
        <v>0</v>
      </c>
      <c r="N780" s="140">
        <v>8</v>
      </c>
      <c r="O780" s="142">
        <v>751</v>
      </c>
      <c r="P780" s="139">
        <v>141</v>
      </c>
      <c r="Q780" s="139">
        <v>19</v>
      </c>
      <c r="R780" s="140">
        <v>10</v>
      </c>
      <c r="S780" s="142">
        <v>536</v>
      </c>
      <c r="T780" s="139">
        <v>242</v>
      </c>
      <c r="U780" s="139">
        <v>80</v>
      </c>
      <c r="V780" s="139">
        <v>32</v>
      </c>
      <c r="W780" s="140">
        <v>31</v>
      </c>
      <c r="X780" s="142">
        <v>432</v>
      </c>
      <c r="Y780" s="139">
        <v>84</v>
      </c>
      <c r="Z780" s="139">
        <v>78</v>
      </c>
      <c r="AA780" s="139">
        <v>54</v>
      </c>
      <c r="AB780" s="139">
        <v>0</v>
      </c>
      <c r="AC780" s="140">
        <v>273</v>
      </c>
      <c r="AD780" s="142">
        <v>588</v>
      </c>
      <c r="AE780" s="139">
        <v>217</v>
      </c>
      <c r="AF780" s="139">
        <v>13</v>
      </c>
      <c r="AG780" s="139">
        <v>25</v>
      </c>
      <c r="AH780" s="139">
        <v>78</v>
      </c>
      <c r="AI780" s="96"/>
    </row>
    <row r="781" spans="1:35" x14ac:dyDescent="0.2">
      <c r="A781" s="83" t="str">
        <f t="shared" si="181"/>
        <v>111AA144104</v>
      </c>
      <c r="B781" s="83" t="str">
        <f t="shared" si="174"/>
        <v>NE</v>
      </c>
      <c r="C781" s="83" t="str">
        <f t="shared" si="175"/>
        <v>NEAS</v>
      </c>
      <c r="D781" s="70">
        <v>44104</v>
      </c>
      <c r="E781" s="95" t="s">
        <v>10</v>
      </c>
      <c r="F781" s="95" t="s">
        <v>11</v>
      </c>
      <c r="G781" s="95">
        <v>9000</v>
      </c>
      <c r="H781" s="124">
        <v>987</v>
      </c>
      <c r="I781" s="136">
        <v>657</v>
      </c>
      <c r="J781" s="95">
        <v>213</v>
      </c>
      <c r="K781" s="95">
        <v>50</v>
      </c>
      <c r="L781" s="95">
        <v>30</v>
      </c>
      <c r="M781" s="95">
        <v>27</v>
      </c>
      <c r="N781" s="124">
        <v>10</v>
      </c>
      <c r="O781" s="125">
        <v>679</v>
      </c>
      <c r="P781" s="95">
        <v>69</v>
      </c>
      <c r="Q781" s="95">
        <v>28</v>
      </c>
      <c r="R781" s="124">
        <v>211</v>
      </c>
      <c r="S781" s="125">
        <v>359</v>
      </c>
      <c r="T781" s="95">
        <v>223</v>
      </c>
      <c r="U781" s="95">
        <v>164</v>
      </c>
      <c r="V781" s="95">
        <v>10</v>
      </c>
      <c r="W781" s="124">
        <v>231</v>
      </c>
      <c r="X781" s="125">
        <v>118</v>
      </c>
      <c r="Y781" s="95">
        <v>195</v>
      </c>
      <c r="Z781" s="95">
        <v>305</v>
      </c>
      <c r="AA781" s="95">
        <v>38</v>
      </c>
      <c r="AB781" s="95">
        <v>37</v>
      </c>
      <c r="AC781" s="124">
        <v>294</v>
      </c>
      <c r="AD781" s="125">
        <v>572</v>
      </c>
      <c r="AE781" s="95">
        <v>136</v>
      </c>
      <c r="AF781" s="95">
        <v>35</v>
      </c>
      <c r="AG781" s="95">
        <v>31</v>
      </c>
      <c r="AH781" s="95">
        <v>213</v>
      </c>
      <c r="AI781" s="96"/>
    </row>
    <row r="782" spans="1:35" x14ac:dyDescent="0.2">
      <c r="A782" s="83" t="str">
        <f t="shared" si="181"/>
        <v>111AF844104</v>
      </c>
      <c r="B782" s="83" t="str">
        <f t="shared" si="174"/>
        <v>NW</v>
      </c>
      <c r="C782" s="83" t="str">
        <f t="shared" si="175"/>
        <v>NWAS</v>
      </c>
      <c r="D782" s="70">
        <v>44104</v>
      </c>
      <c r="E782" s="95" t="s">
        <v>218</v>
      </c>
      <c r="F782" s="95" t="s">
        <v>219</v>
      </c>
      <c r="G782" s="95">
        <v>7800</v>
      </c>
      <c r="H782" s="124">
        <v>1591</v>
      </c>
      <c r="I782" s="136">
        <v>1273</v>
      </c>
      <c r="J782" s="95">
        <v>238</v>
      </c>
      <c r="K782" s="95">
        <v>36</v>
      </c>
      <c r="L782" s="95">
        <v>13</v>
      </c>
      <c r="M782" s="95">
        <v>18</v>
      </c>
      <c r="N782" s="124">
        <v>13</v>
      </c>
      <c r="O782" s="125">
        <v>1460</v>
      </c>
      <c r="P782" s="95">
        <v>60</v>
      </c>
      <c r="Q782" s="95">
        <v>33</v>
      </c>
      <c r="R782" s="124">
        <v>38</v>
      </c>
      <c r="S782" s="125">
        <v>431</v>
      </c>
      <c r="T782" s="95">
        <v>860</v>
      </c>
      <c r="U782" s="95">
        <v>206</v>
      </c>
      <c r="V782" s="95">
        <v>52</v>
      </c>
      <c r="W782" s="124">
        <v>42</v>
      </c>
      <c r="X782" s="125">
        <v>231</v>
      </c>
      <c r="Y782" s="95">
        <v>409</v>
      </c>
      <c r="Z782" s="95">
        <v>463</v>
      </c>
      <c r="AA782" s="95">
        <v>244</v>
      </c>
      <c r="AB782" s="95">
        <v>234</v>
      </c>
      <c r="AC782" s="124">
        <v>10</v>
      </c>
      <c r="AD782" s="125">
        <v>1154</v>
      </c>
      <c r="AE782" s="95">
        <v>335</v>
      </c>
      <c r="AF782" s="95">
        <v>50</v>
      </c>
      <c r="AG782" s="95">
        <v>22</v>
      </c>
      <c r="AH782" s="95">
        <v>30</v>
      </c>
      <c r="AI782" s="96"/>
    </row>
    <row r="783" spans="1:35" x14ac:dyDescent="0.2">
      <c r="A783" s="83" t="str">
        <f t="shared" si="181"/>
        <v>111AD944104</v>
      </c>
      <c r="B783" s="83" t="str">
        <f t="shared" si="174"/>
        <v>NE</v>
      </c>
      <c r="C783" s="83" t="str">
        <f t="shared" si="175"/>
        <v>YAS</v>
      </c>
      <c r="D783" s="70">
        <v>44104</v>
      </c>
      <c r="E783" s="95" t="s">
        <v>122</v>
      </c>
      <c r="F783" s="95" t="s">
        <v>123</v>
      </c>
      <c r="G783" s="95">
        <v>8568</v>
      </c>
      <c r="H783" s="124">
        <v>1026</v>
      </c>
      <c r="I783" s="136">
        <v>765</v>
      </c>
      <c r="J783" s="95">
        <v>144</v>
      </c>
      <c r="K783" s="95">
        <v>37</v>
      </c>
      <c r="L783" s="95">
        <v>23</v>
      </c>
      <c r="M783" s="95">
        <v>37</v>
      </c>
      <c r="N783" s="124">
        <v>20</v>
      </c>
      <c r="O783" s="125">
        <v>895</v>
      </c>
      <c r="P783" s="95">
        <v>72</v>
      </c>
      <c r="Q783" s="95">
        <v>28</v>
      </c>
      <c r="R783" s="124">
        <v>31</v>
      </c>
      <c r="S783" s="125">
        <v>206</v>
      </c>
      <c r="T783" s="95">
        <v>540</v>
      </c>
      <c r="U783" s="95">
        <v>170</v>
      </c>
      <c r="V783" s="95">
        <v>68</v>
      </c>
      <c r="W783" s="124">
        <v>42</v>
      </c>
      <c r="X783" s="125">
        <v>211</v>
      </c>
      <c r="Y783" s="95">
        <v>184</v>
      </c>
      <c r="Z783" s="95">
        <v>459</v>
      </c>
      <c r="AA783" s="95">
        <v>40</v>
      </c>
      <c r="AB783" s="95">
        <v>44</v>
      </c>
      <c r="AC783" s="124">
        <v>88</v>
      </c>
      <c r="AD783" s="125">
        <v>306</v>
      </c>
      <c r="AE783" s="95">
        <v>204</v>
      </c>
      <c r="AF783" s="95">
        <v>207</v>
      </c>
      <c r="AG783" s="95">
        <v>284</v>
      </c>
      <c r="AH783" s="95">
        <v>25</v>
      </c>
      <c r="AI783" s="96"/>
    </row>
    <row r="784" spans="1:35" x14ac:dyDescent="0.2">
      <c r="A784" s="83" t="str">
        <f t="shared" si="181"/>
        <v>111AI844104</v>
      </c>
      <c r="B784" s="83" t="str">
        <f t="shared" si="174"/>
        <v>M</v>
      </c>
      <c r="C784" s="83" t="str">
        <f t="shared" si="175"/>
        <v>WMAS</v>
      </c>
      <c r="D784" s="70">
        <v>44104</v>
      </c>
      <c r="E784" s="95" t="s">
        <v>588</v>
      </c>
      <c r="F784" s="95" t="s">
        <v>589</v>
      </c>
      <c r="G784" s="95">
        <v>448</v>
      </c>
      <c r="H784" s="124">
        <v>25</v>
      </c>
      <c r="I784" s="136">
        <v>11</v>
      </c>
      <c r="J784" s="95">
        <v>5</v>
      </c>
      <c r="K784" s="95">
        <v>1</v>
      </c>
      <c r="L784" s="95">
        <v>4</v>
      </c>
      <c r="M784" s="95">
        <v>4</v>
      </c>
      <c r="N784" s="124">
        <v>0</v>
      </c>
      <c r="O784" s="125">
        <v>18</v>
      </c>
      <c r="P784" s="95">
        <v>1</v>
      </c>
      <c r="Q784" s="95">
        <v>4</v>
      </c>
      <c r="R784" s="124">
        <v>2</v>
      </c>
      <c r="S784" s="125">
        <v>0</v>
      </c>
      <c r="T784" s="95">
        <v>10</v>
      </c>
      <c r="U784" s="95">
        <v>5</v>
      </c>
      <c r="V784" s="95">
        <v>9</v>
      </c>
      <c r="W784" s="124">
        <v>1</v>
      </c>
      <c r="X784" s="125">
        <v>11</v>
      </c>
      <c r="Y784" s="95">
        <v>6</v>
      </c>
      <c r="Z784" s="95">
        <v>7</v>
      </c>
      <c r="AA784" s="95">
        <v>1</v>
      </c>
      <c r="AB784" s="95">
        <v>0</v>
      </c>
      <c r="AC784" s="124">
        <v>0</v>
      </c>
      <c r="AD784" s="125">
        <v>8</v>
      </c>
      <c r="AE784" s="95">
        <v>9</v>
      </c>
      <c r="AF784" s="95">
        <v>4</v>
      </c>
      <c r="AG784" s="95">
        <v>4</v>
      </c>
      <c r="AH784" s="95">
        <v>0</v>
      </c>
      <c r="AI784" s="96"/>
    </row>
    <row r="785" spans="1:35" x14ac:dyDescent="0.2">
      <c r="A785" s="83" t="str">
        <f t="shared" ref="A785" si="182">CONCATENATE(E785,D785)</f>
        <v>111AI144104</v>
      </c>
      <c r="B785" s="83" t="str">
        <f t="shared" si="174"/>
        <v>SE</v>
      </c>
      <c r="C785" s="83" t="str">
        <f t="shared" si="175"/>
        <v>SECAmb</v>
      </c>
      <c r="D785" s="70">
        <v>44104</v>
      </c>
      <c r="E785" s="95" t="s">
        <v>536</v>
      </c>
      <c r="F785" s="95" t="s">
        <v>535</v>
      </c>
      <c r="G785" s="95">
        <v>0</v>
      </c>
      <c r="H785" s="124">
        <v>175</v>
      </c>
      <c r="I785" s="136">
        <v>90</v>
      </c>
      <c r="J785" s="95">
        <v>22</v>
      </c>
      <c r="K785" s="95">
        <v>8</v>
      </c>
      <c r="L785" s="95">
        <v>2</v>
      </c>
      <c r="M785" s="95">
        <v>8</v>
      </c>
      <c r="N785" s="124">
        <v>45</v>
      </c>
      <c r="O785" s="125">
        <v>118</v>
      </c>
      <c r="P785" s="95">
        <v>8</v>
      </c>
      <c r="Q785" s="95">
        <v>4</v>
      </c>
      <c r="R785" s="124">
        <v>45</v>
      </c>
      <c r="S785" s="125">
        <v>53</v>
      </c>
      <c r="T785" s="95">
        <v>48</v>
      </c>
      <c r="U785" s="95">
        <v>22</v>
      </c>
      <c r="V785" s="95">
        <v>5</v>
      </c>
      <c r="W785" s="124">
        <v>47</v>
      </c>
      <c r="X785" s="125">
        <v>9</v>
      </c>
      <c r="Y785" s="95">
        <v>42</v>
      </c>
      <c r="Z785" s="95">
        <v>57</v>
      </c>
      <c r="AA785" s="95">
        <v>10</v>
      </c>
      <c r="AB785" s="95">
        <v>12</v>
      </c>
      <c r="AC785" s="124">
        <v>45</v>
      </c>
      <c r="AD785" s="125">
        <v>79</v>
      </c>
      <c r="AE785" s="95">
        <v>34</v>
      </c>
      <c r="AF785" s="95">
        <v>6</v>
      </c>
      <c r="AG785" s="95">
        <v>9</v>
      </c>
      <c r="AH785" s="95">
        <v>47</v>
      </c>
      <c r="AI785" s="96"/>
    </row>
    <row r="786" spans="1:35" x14ac:dyDescent="0.2">
      <c r="A786" s="83" t="str">
        <f t="shared" ref="A786:A787" si="183">CONCATENATE(E786,D786)</f>
        <v>111AG944104</v>
      </c>
      <c r="B786" s="83" t="str">
        <f t="shared" si="174"/>
        <v>SE</v>
      </c>
      <c r="C786" s="83" t="str">
        <f t="shared" si="175"/>
        <v>SCAS</v>
      </c>
      <c r="D786" s="70">
        <v>44104</v>
      </c>
      <c r="E786" s="95" t="s">
        <v>458</v>
      </c>
      <c r="F786" s="95" t="s">
        <v>459</v>
      </c>
      <c r="G786" s="95">
        <v>1200</v>
      </c>
      <c r="H786" s="124">
        <v>164</v>
      </c>
      <c r="I786" s="136">
        <v>118</v>
      </c>
      <c r="J786" s="95">
        <v>30</v>
      </c>
      <c r="K786" s="95">
        <v>2</v>
      </c>
      <c r="L786" s="95">
        <v>4</v>
      </c>
      <c r="M786" s="95">
        <v>4</v>
      </c>
      <c r="N786" s="124">
        <v>6</v>
      </c>
      <c r="O786" s="125">
        <v>138</v>
      </c>
      <c r="P786" s="95">
        <v>18</v>
      </c>
      <c r="Q786" s="95">
        <v>5</v>
      </c>
      <c r="R786" s="124">
        <v>3</v>
      </c>
      <c r="S786" s="125">
        <v>47</v>
      </c>
      <c r="T786" s="95">
        <v>78</v>
      </c>
      <c r="U786" s="95">
        <v>27</v>
      </c>
      <c r="V786" s="95">
        <v>8</v>
      </c>
      <c r="W786" s="124">
        <v>4</v>
      </c>
      <c r="X786" s="125">
        <v>31</v>
      </c>
      <c r="Y786" s="95">
        <v>44</v>
      </c>
      <c r="Z786" s="95">
        <v>98</v>
      </c>
      <c r="AA786" s="95">
        <v>3</v>
      </c>
      <c r="AB786" s="95">
        <v>7</v>
      </c>
      <c r="AC786" s="124">
        <v>12</v>
      </c>
      <c r="AD786" s="125">
        <v>119</v>
      </c>
      <c r="AE786" s="95">
        <v>34</v>
      </c>
      <c r="AF786" s="95">
        <v>7</v>
      </c>
      <c r="AG786" s="95">
        <v>4</v>
      </c>
      <c r="AH786" s="95">
        <v>0</v>
      </c>
    </row>
    <row r="787" spans="1:35" x14ac:dyDescent="0.2">
      <c r="A787" s="83" t="str">
        <f t="shared" si="183"/>
        <v>111AH944104</v>
      </c>
      <c r="B787" s="83" t="str">
        <f t="shared" si="174"/>
        <v>SE</v>
      </c>
      <c r="C787" s="83" t="str">
        <f t="shared" si="175"/>
        <v>SCAS</v>
      </c>
      <c r="D787" s="70">
        <v>44104</v>
      </c>
      <c r="E787" s="95" t="s">
        <v>532</v>
      </c>
      <c r="F787" s="95" t="s">
        <v>531</v>
      </c>
      <c r="G787" s="95">
        <v>1200</v>
      </c>
      <c r="H787" s="124">
        <v>110</v>
      </c>
      <c r="I787" s="136">
        <v>81</v>
      </c>
      <c r="J787" s="95">
        <v>16</v>
      </c>
      <c r="K787" s="95">
        <v>3</v>
      </c>
      <c r="L787" s="95">
        <v>4</v>
      </c>
      <c r="M787" s="95">
        <v>4</v>
      </c>
      <c r="N787" s="124">
        <v>2</v>
      </c>
      <c r="O787" s="125">
        <v>94</v>
      </c>
      <c r="P787" s="95">
        <v>8</v>
      </c>
      <c r="Q787" s="95">
        <v>2</v>
      </c>
      <c r="R787" s="124">
        <v>6</v>
      </c>
      <c r="S787" s="125">
        <v>28</v>
      </c>
      <c r="T787" s="95">
        <v>56</v>
      </c>
      <c r="U787" s="95">
        <v>15</v>
      </c>
      <c r="V787" s="95">
        <v>4</v>
      </c>
      <c r="W787" s="124">
        <v>7</v>
      </c>
      <c r="X787" s="125">
        <v>20</v>
      </c>
      <c r="Y787" s="95">
        <v>29</v>
      </c>
      <c r="Z787" s="95">
        <v>47</v>
      </c>
      <c r="AA787" s="95">
        <v>2</v>
      </c>
      <c r="AB787" s="95">
        <v>6</v>
      </c>
      <c r="AC787" s="124">
        <v>13</v>
      </c>
      <c r="AD787" s="125">
        <v>75</v>
      </c>
      <c r="AE787" s="95">
        <v>26</v>
      </c>
      <c r="AF787" s="95">
        <v>6</v>
      </c>
      <c r="AG787" s="95">
        <v>2</v>
      </c>
      <c r="AH787" s="95">
        <v>1</v>
      </c>
    </row>
    <row r="788" spans="1:35" x14ac:dyDescent="0.2">
      <c r="A788" s="83" t="str">
        <f t="shared" ref="A788:A791" si="184">CONCATENATE(E788,D788)</f>
        <v>111AB244104</v>
      </c>
      <c r="B788" s="83" t="str">
        <f t="shared" si="174"/>
        <v>E</v>
      </c>
      <c r="C788" s="83" t="str">
        <f t="shared" si="175"/>
        <v>HUC</v>
      </c>
      <c r="D788" s="70">
        <v>44104</v>
      </c>
      <c r="E788" s="95" t="s">
        <v>43</v>
      </c>
      <c r="F788" s="95" t="s">
        <v>44</v>
      </c>
      <c r="G788" s="95">
        <v>4071</v>
      </c>
      <c r="H788" s="124">
        <v>848</v>
      </c>
      <c r="I788" s="136">
        <v>638</v>
      </c>
      <c r="J788" s="95">
        <v>139</v>
      </c>
      <c r="K788" s="95">
        <v>31</v>
      </c>
      <c r="L788" s="95">
        <v>18</v>
      </c>
      <c r="M788" s="95">
        <v>16</v>
      </c>
      <c r="N788" s="124">
        <v>6</v>
      </c>
      <c r="O788" s="125">
        <v>739</v>
      </c>
      <c r="P788" s="95">
        <v>82</v>
      </c>
      <c r="Q788" s="95">
        <v>13</v>
      </c>
      <c r="R788" s="124">
        <v>14</v>
      </c>
      <c r="S788" s="125">
        <v>227</v>
      </c>
      <c r="T788" s="95">
        <v>442</v>
      </c>
      <c r="U788" s="95">
        <v>126</v>
      </c>
      <c r="V788" s="95">
        <v>29</v>
      </c>
      <c r="W788" s="124">
        <v>24</v>
      </c>
      <c r="X788" s="125">
        <v>171</v>
      </c>
      <c r="Y788" s="95">
        <v>142</v>
      </c>
      <c r="Z788" s="95">
        <v>414</v>
      </c>
      <c r="AA788" s="95">
        <v>34</v>
      </c>
      <c r="AB788" s="95">
        <v>44</v>
      </c>
      <c r="AC788" s="124">
        <v>43</v>
      </c>
      <c r="AD788" s="125">
        <v>594</v>
      </c>
      <c r="AE788" s="95">
        <v>178</v>
      </c>
      <c r="AF788" s="95">
        <v>35</v>
      </c>
      <c r="AG788" s="95">
        <v>14</v>
      </c>
      <c r="AH788" s="95">
        <v>27</v>
      </c>
    </row>
    <row r="789" spans="1:35" x14ac:dyDescent="0.2">
      <c r="A789" s="83" t="str">
        <f t="shared" si="184"/>
        <v>111AC544104</v>
      </c>
      <c r="B789" s="83" t="str">
        <f t="shared" si="174"/>
        <v>E</v>
      </c>
      <c r="C789" s="83" t="str">
        <f t="shared" si="175"/>
        <v>HUC</v>
      </c>
      <c r="D789" s="70">
        <v>44104</v>
      </c>
      <c r="E789" s="95" t="s">
        <v>92</v>
      </c>
      <c r="F789" s="95" t="s">
        <v>93</v>
      </c>
      <c r="G789" s="95">
        <v>3041</v>
      </c>
      <c r="H789" s="124">
        <v>671</v>
      </c>
      <c r="I789" s="136">
        <v>505</v>
      </c>
      <c r="J789" s="95">
        <v>110</v>
      </c>
      <c r="K789" s="95">
        <v>28</v>
      </c>
      <c r="L789" s="95">
        <v>14</v>
      </c>
      <c r="M789" s="95">
        <v>14</v>
      </c>
      <c r="N789" s="124">
        <v>0</v>
      </c>
      <c r="O789" s="125">
        <v>580</v>
      </c>
      <c r="P789" s="95">
        <v>69</v>
      </c>
      <c r="Q789" s="95">
        <v>11</v>
      </c>
      <c r="R789" s="124">
        <v>11</v>
      </c>
      <c r="S789" s="125">
        <v>172</v>
      </c>
      <c r="T789" s="95">
        <v>343</v>
      </c>
      <c r="U789" s="95">
        <v>88</v>
      </c>
      <c r="V789" s="95">
        <v>43</v>
      </c>
      <c r="W789" s="124">
        <v>25</v>
      </c>
      <c r="X789" s="125">
        <v>135</v>
      </c>
      <c r="Y789" s="95">
        <v>135</v>
      </c>
      <c r="Z789" s="95">
        <v>299</v>
      </c>
      <c r="AA789" s="95">
        <v>37</v>
      </c>
      <c r="AB789" s="95">
        <v>28</v>
      </c>
      <c r="AC789" s="124">
        <v>37</v>
      </c>
      <c r="AD789" s="125">
        <v>471</v>
      </c>
      <c r="AE789" s="95">
        <v>150</v>
      </c>
      <c r="AF789" s="95">
        <v>26</v>
      </c>
      <c r="AG789" s="95">
        <v>14</v>
      </c>
      <c r="AH789" s="95">
        <v>10</v>
      </c>
    </row>
    <row r="790" spans="1:35" x14ac:dyDescent="0.2">
      <c r="A790" s="83" t="str">
        <f t="shared" si="184"/>
        <v>111AG744104</v>
      </c>
      <c r="B790" s="83" t="str">
        <f t="shared" si="174"/>
        <v>E</v>
      </c>
      <c r="C790" s="83" t="str">
        <f t="shared" si="175"/>
        <v>HUC</v>
      </c>
      <c r="D790" s="70">
        <v>44104</v>
      </c>
      <c r="E790" s="95" t="s">
        <v>304</v>
      </c>
      <c r="F790" s="95" t="s">
        <v>305</v>
      </c>
      <c r="G790" s="95">
        <v>2453</v>
      </c>
      <c r="H790" s="124">
        <v>514</v>
      </c>
      <c r="I790" s="136">
        <v>375</v>
      </c>
      <c r="J790" s="95">
        <v>92</v>
      </c>
      <c r="K790" s="95">
        <v>19</v>
      </c>
      <c r="L790" s="95">
        <v>10</v>
      </c>
      <c r="M790" s="95">
        <v>16</v>
      </c>
      <c r="N790" s="124">
        <v>2</v>
      </c>
      <c r="O790" s="125">
        <v>448</v>
      </c>
      <c r="P790" s="95">
        <v>46</v>
      </c>
      <c r="Q790" s="95">
        <v>11</v>
      </c>
      <c r="R790" s="124">
        <v>9</v>
      </c>
      <c r="S790" s="125">
        <v>113</v>
      </c>
      <c r="T790" s="95">
        <v>275</v>
      </c>
      <c r="U790" s="95">
        <v>86</v>
      </c>
      <c r="V790" s="95">
        <v>25</v>
      </c>
      <c r="W790" s="124">
        <v>15</v>
      </c>
      <c r="X790" s="125">
        <v>101</v>
      </c>
      <c r="Y790" s="95">
        <v>127</v>
      </c>
      <c r="Z790" s="95">
        <v>218</v>
      </c>
      <c r="AA790" s="95">
        <v>24</v>
      </c>
      <c r="AB790" s="95">
        <v>20</v>
      </c>
      <c r="AC790" s="124">
        <v>24</v>
      </c>
      <c r="AD790" s="125">
        <v>341</v>
      </c>
      <c r="AE790" s="95">
        <v>120</v>
      </c>
      <c r="AF790" s="95">
        <v>21</v>
      </c>
      <c r="AG790" s="95">
        <v>15</v>
      </c>
      <c r="AH790" s="95">
        <v>17</v>
      </c>
    </row>
    <row r="791" spans="1:35" x14ac:dyDescent="0.2">
      <c r="A791" s="84" t="str">
        <f t="shared" si="184"/>
        <v>111AI344104</v>
      </c>
      <c r="B791" s="84" t="str">
        <f t="shared" si="174"/>
        <v>E</v>
      </c>
      <c r="C791" s="84" t="str">
        <f t="shared" si="175"/>
        <v>HUC</v>
      </c>
      <c r="D791" s="91">
        <v>44104</v>
      </c>
      <c r="E791" s="101" t="s">
        <v>538</v>
      </c>
      <c r="F791" s="101" t="s">
        <v>537</v>
      </c>
      <c r="G791" s="101">
        <v>888</v>
      </c>
      <c r="H791" s="137">
        <v>194</v>
      </c>
      <c r="I791" s="101">
        <v>158</v>
      </c>
      <c r="J791" s="101">
        <v>22</v>
      </c>
      <c r="K791" s="101">
        <v>6</v>
      </c>
      <c r="L791" s="101">
        <v>5</v>
      </c>
      <c r="M791" s="101">
        <v>3</v>
      </c>
      <c r="N791" s="137">
        <v>0</v>
      </c>
      <c r="O791" s="138">
        <v>165</v>
      </c>
      <c r="P791" s="101">
        <v>23</v>
      </c>
      <c r="Q791" s="101">
        <v>3</v>
      </c>
      <c r="R791" s="137">
        <v>3</v>
      </c>
      <c r="S791" s="138">
        <v>51</v>
      </c>
      <c r="T791" s="101">
        <v>107</v>
      </c>
      <c r="U791" s="101">
        <v>25</v>
      </c>
      <c r="V791" s="101">
        <v>7</v>
      </c>
      <c r="W791" s="137">
        <v>4</v>
      </c>
      <c r="X791" s="138">
        <v>30</v>
      </c>
      <c r="Y791" s="101">
        <v>45</v>
      </c>
      <c r="Z791" s="101">
        <v>91</v>
      </c>
      <c r="AA791" s="101">
        <v>10</v>
      </c>
      <c r="AB791" s="101">
        <v>10</v>
      </c>
      <c r="AC791" s="137">
        <v>8</v>
      </c>
      <c r="AD791" s="138">
        <v>138</v>
      </c>
      <c r="AE791" s="101">
        <v>41</v>
      </c>
      <c r="AF791" s="101">
        <v>9</v>
      </c>
      <c r="AG791" s="101">
        <v>4</v>
      </c>
      <c r="AH791" s="101">
        <v>2</v>
      </c>
    </row>
    <row r="792" spans="1:35" x14ac:dyDescent="0.2">
      <c r="A792" s="83" t="str">
        <f t="shared" ref="A792:A801" si="185">CONCATENATE(E792,D792)</f>
        <v>111AF144286</v>
      </c>
      <c r="B792" s="83" t="str">
        <f t="shared" si="174"/>
        <v>SW</v>
      </c>
      <c r="C792" s="83" t="str">
        <f t="shared" si="175"/>
        <v>Kernow Health</v>
      </c>
      <c r="D792" s="70">
        <v>44286</v>
      </c>
      <c r="E792" s="95" t="s">
        <v>192</v>
      </c>
      <c r="F792" s="95" t="s">
        <v>193</v>
      </c>
      <c r="G792" s="95">
        <v>9686</v>
      </c>
      <c r="H792" s="124">
        <v>251</v>
      </c>
      <c r="I792" s="136">
        <v>161</v>
      </c>
      <c r="J792" s="95">
        <v>40</v>
      </c>
      <c r="K792" s="95">
        <v>16</v>
      </c>
      <c r="L792" s="95">
        <v>16</v>
      </c>
      <c r="M792" s="95">
        <v>8</v>
      </c>
      <c r="N792" s="124">
        <v>10</v>
      </c>
      <c r="O792" s="125">
        <v>214</v>
      </c>
      <c r="P792" s="95">
        <v>29</v>
      </c>
      <c r="Q792" s="95">
        <v>6</v>
      </c>
      <c r="R792" s="124">
        <v>2</v>
      </c>
      <c r="S792" s="125">
        <v>67</v>
      </c>
      <c r="T792" s="95">
        <v>105</v>
      </c>
      <c r="U792" s="95">
        <v>50</v>
      </c>
      <c r="V792" s="95">
        <v>24</v>
      </c>
      <c r="W792" s="124">
        <v>5</v>
      </c>
      <c r="X792" s="125">
        <v>46</v>
      </c>
      <c r="Y792" s="95">
        <v>42</v>
      </c>
      <c r="Z792" s="95">
        <v>135</v>
      </c>
      <c r="AA792" s="95">
        <v>2</v>
      </c>
      <c r="AB792" s="95">
        <v>22</v>
      </c>
      <c r="AC792" s="124">
        <v>4</v>
      </c>
      <c r="AD792" s="125">
        <v>167</v>
      </c>
      <c r="AE792" s="95">
        <v>48</v>
      </c>
      <c r="AF792" s="95">
        <v>29</v>
      </c>
      <c r="AG792" s="95">
        <v>6</v>
      </c>
      <c r="AH792" s="95">
        <v>1</v>
      </c>
    </row>
    <row r="793" spans="1:35" x14ac:dyDescent="0.2">
      <c r="A793" s="83" t="str">
        <f t="shared" si="185"/>
        <v>111AF444286</v>
      </c>
      <c r="B793" s="83" t="str">
        <f t="shared" si="174"/>
        <v>M</v>
      </c>
      <c r="C793" s="83" t="str">
        <f t="shared" si="175"/>
        <v>Vocare</v>
      </c>
      <c r="D793" s="70">
        <v>44286</v>
      </c>
      <c r="E793" s="95" t="s">
        <v>200</v>
      </c>
      <c r="F793" s="95" t="s">
        <v>201</v>
      </c>
      <c r="G793" s="95">
        <v>23596</v>
      </c>
      <c r="H793" s="124">
        <v>1050</v>
      </c>
      <c r="I793" s="136">
        <v>717</v>
      </c>
      <c r="J793" s="95">
        <v>199</v>
      </c>
      <c r="K793" s="95">
        <v>49</v>
      </c>
      <c r="L793" s="95">
        <v>39</v>
      </c>
      <c r="M793" s="95">
        <v>36</v>
      </c>
      <c r="N793" s="124">
        <v>10</v>
      </c>
      <c r="O793" s="125">
        <v>906</v>
      </c>
      <c r="P793" s="95">
        <v>105</v>
      </c>
      <c r="Q793" s="95">
        <v>29</v>
      </c>
      <c r="R793" s="124">
        <v>10</v>
      </c>
      <c r="S793" s="125">
        <v>246</v>
      </c>
      <c r="T793" s="95">
        <v>519</v>
      </c>
      <c r="U793" s="95">
        <v>188</v>
      </c>
      <c r="V793" s="95">
        <v>77</v>
      </c>
      <c r="W793" s="124">
        <v>20</v>
      </c>
      <c r="X793" s="125">
        <v>171</v>
      </c>
      <c r="Y793" s="95">
        <v>226</v>
      </c>
      <c r="Z793" s="95">
        <v>501</v>
      </c>
      <c r="AA793" s="95">
        <v>29</v>
      </c>
      <c r="AB793" s="95">
        <v>105</v>
      </c>
      <c r="AC793" s="124">
        <v>18</v>
      </c>
      <c r="AD793" s="125">
        <v>710</v>
      </c>
      <c r="AE793" s="95">
        <v>224</v>
      </c>
      <c r="AF793" s="95">
        <v>75</v>
      </c>
      <c r="AG793" s="95">
        <v>36</v>
      </c>
      <c r="AH793" s="95">
        <v>5</v>
      </c>
    </row>
    <row r="794" spans="1:35" x14ac:dyDescent="0.2">
      <c r="A794" s="83" t="str">
        <f t="shared" si="185"/>
        <v>111AG544286</v>
      </c>
      <c r="B794" s="83" t="str">
        <f t="shared" si="174"/>
        <v>L</v>
      </c>
      <c r="C794" s="83" t="str">
        <f t="shared" si="175"/>
        <v>Vocare</v>
      </c>
      <c r="D794" s="70">
        <v>44286</v>
      </c>
      <c r="E794" s="95" t="s">
        <v>296</v>
      </c>
      <c r="F794" s="95" t="s">
        <v>297</v>
      </c>
      <c r="G794" s="95">
        <v>36374</v>
      </c>
      <c r="H794" s="124">
        <v>1181</v>
      </c>
      <c r="I794" s="136">
        <v>777</v>
      </c>
      <c r="J794" s="95">
        <v>219</v>
      </c>
      <c r="K794" s="95">
        <v>73</v>
      </c>
      <c r="L794" s="95">
        <v>48</v>
      </c>
      <c r="M794" s="95">
        <v>47</v>
      </c>
      <c r="N794" s="124">
        <v>17</v>
      </c>
      <c r="O794" s="125">
        <v>1001</v>
      </c>
      <c r="P794" s="95">
        <v>134</v>
      </c>
      <c r="Q794" s="95">
        <v>32</v>
      </c>
      <c r="R794" s="124">
        <v>14</v>
      </c>
      <c r="S794" s="125">
        <v>331</v>
      </c>
      <c r="T794" s="95">
        <v>577</v>
      </c>
      <c r="U794" s="95">
        <v>180</v>
      </c>
      <c r="V794" s="95">
        <v>68</v>
      </c>
      <c r="W794" s="124">
        <v>25</v>
      </c>
      <c r="X794" s="125">
        <v>185</v>
      </c>
      <c r="Y794" s="95">
        <v>309</v>
      </c>
      <c r="Z794" s="95">
        <v>531</v>
      </c>
      <c r="AA794" s="95">
        <v>25</v>
      </c>
      <c r="AB794" s="95">
        <v>102</v>
      </c>
      <c r="AC794" s="124">
        <v>29</v>
      </c>
      <c r="AD794" s="125">
        <v>795</v>
      </c>
      <c r="AE794" s="95">
        <v>249</v>
      </c>
      <c r="AF794" s="95">
        <v>92</v>
      </c>
      <c r="AG794" s="95">
        <v>41</v>
      </c>
      <c r="AH794" s="95">
        <v>4</v>
      </c>
    </row>
    <row r="795" spans="1:35" x14ac:dyDescent="0.2">
      <c r="A795" s="83" t="str">
        <f t="shared" si="185"/>
        <v>111AH144286</v>
      </c>
      <c r="B795" s="83" t="str">
        <f t="shared" si="174"/>
        <v>SW</v>
      </c>
      <c r="C795" s="83" t="str">
        <f t="shared" si="175"/>
        <v>Medvivo</v>
      </c>
      <c r="D795" s="70">
        <v>44286</v>
      </c>
      <c r="E795" s="95" t="s">
        <v>493</v>
      </c>
      <c r="F795" s="95" t="s">
        <v>492</v>
      </c>
      <c r="G795" s="95">
        <v>17761</v>
      </c>
      <c r="H795" s="124">
        <v>698</v>
      </c>
      <c r="I795" s="136">
        <v>489</v>
      </c>
      <c r="J795" s="95">
        <v>108</v>
      </c>
      <c r="K795" s="95">
        <v>28</v>
      </c>
      <c r="L795" s="95">
        <v>27</v>
      </c>
      <c r="M795" s="95">
        <v>33</v>
      </c>
      <c r="N795" s="124">
        <v>13</v>
      </c>
      <c r="O795" s="125">
        <v>607</v>
      </c>
      <c r="P795" s="95">
        <v>65</v>
      </c>
      <c r="Q795" s="95">
        <v>16</v>
      </c>
      <c r="R795" s="124">
        <v>10</v>
      </c>
      <c r="S795" s="125">
        <v>178</v>
      </c>
      <c r="T795" s="95">
        <v>326</v>
      </c>
      <c r="U795" s="95">
        <v>135</v>
      </c>
      <c r="V795" s="95">
        <v>38</v>
      </c>
      <c r="W795" s="124">
        <v>21</v>
      </c>
      <c r="X795" s="125">
        <v>95</v>
      </c>
      <c r="Y795" s="95">
        <v>111</v>
      </c>
      <c r="Z795" s="95">
        <v>385</v>
      </c>
      <c r="AA795" s="95">
        <v>15</v>
      </c>
      <c r="AB795" s="95">
        <v>75</v>
      </c>
      <c r="AC795" s="124">
        <v>17</v>
      </c>
      <c r="AD795" s="125">
        <v>491</v>
      </c>
      <c r="AE795" s="95">
        <v>130</v>
      </c>
      <c r="AF795" s="95">
        <v>36</v>
      </c>
      <c r="AG795" s="95">
        <v>35</v>
      </c>
      <c r="AH795" s="95">
        <v>6</v>
      </c>
    </row>
    <row r="796" spans="1:35" x14ac:dyDescent="0.2">
      <c r="A796" s="83" t="str">
        <f t="shared" si="185"/>
        <v>111AA244286</v>
      </c>
      <c r="B796" s="83" t="str">
        <f t="shared" si="174"/>
        <v>M</v>
      </c>
      <c r="C796" s="83" t="str">
        <f t="shared" si="175"/>
        <v>DHU</v>
      </c>
      <c r="D796" s="70">
        <v>44286</v>
      </c>
      <c r="E796" s="95" t="s">
        <v>25</v>
      </c>
      <c r="F796" s="95" t="s">
        <v>26</v>
      </c>
      <c r="G796" s="95">
        <v>0</v>
      </c>
      <c r="H796" s="124">
        <v>123</v>
      </c>
      <c r="I796" s="136">
        <v>87</v>
      </c>
      <c r="J796" s="95">
        <v>21</v>
      </c>
      <c r="K796" s="95">
        <v>3</v>
      </c>
      <c r="L796" s="95">
        <v>10</v>
      </c>
      <c r="M796" s="95">
        <v>0</v>
      </c>
      <c r="N796" s="124">
        <v>2</v>
      </c>
      <c r="O796" s="125">
        <v>104</v>
      </c>
      <c r="P796" s="95">
        <v>12</v>
      </c>
      <c r="Q796" s="95">
        <v>2</v>
      </c>
      <c r="R796" s="124">
        <v>5</v>
      </c>
      <c r="S796" s="125">
        <v>28</v>
      </c>
      <c r="T796" s="95">
        <v>56</v>
      </c>
      <c r="U796" s="95">
        <v>28</v>
      </c>
      <c r="V796" s="95">
        <v>7</v>
      </c>
      <c r="W796" s="124">
        <v>4</v>
      </c>
      <c r="X796" s="125">
        <v>18</v>
      </c>
      <c r="Y796" s="95">
        <v>19</v>
      </c>
      <c r="Z796" s="95">
        <v>47</v>
      </c>
      <c r="AA796" s="95">
        <v>12</v>
      </c>
      <c r="AB796" s="95">
        <v>17</v>
      </c>
      <c r="AC796" s="124">
        <v>10</v>
      </c>
      <c r="AD796" s="125">
        <v>79</v>
      </c>
      <c r="AE796" s="95">
        <v>29</v>
      </c>
      <c r="AF796" s="95">
        <v>4</v>
      </c>
      <c r="AG796" s="95">
        <v>7</v>
      </c>
      <c r="AH796" s="95">
        <v>4</v>
      </c>
    </row>
    <row r="797" spans="1:35" x14ac:dyDescent="0.2">
      <c r="A797" s="83" t="str">
        <f t="shared" si="185"/>
        <v>111AA444286</v>
      </c>
      <c r="B797" s="83" t="str">
        <f t="shared" si="174"/>
        <v>M</v>
      </c>
      <c r="C797" s="83" t="str">
        <f t="shared" si="175"/>
        <v>DHU</v>
      </c>
      <c r="D797" s="70">
        <v>44286</v>
      </c>
      <c r="E797" s="95" t="s">
        <v>28</v>
      </c>
      <c r="F797" s="95" t="s">
        <v>29</v>
      </c>
      <c r="G797" s="95">
        <v>0</v>
      </c>
      <c r="H797" s="124">
        <v>116</v>
      </c>
      <c r="I797" s="136">
        <v>78</v>
      </c>
      <c r="J797" s="95">
        <v>22</v>
      </c>
      <c r="K797" s="95">
        <v>8</v>
      </c>
      <c r="L797" s="95">
        <v>7</v>
      </c>
      <c r="M797" s="95">
        <v>0</v>
      </c>
      <c r="N797" s="124">
        <v>1</v>
      </c>
      <c r="O797" s="125">
        <v>97</v>
      </c>
      <c r="P797" s="95">
        <v>11</v>
      </c>
      <c r="Q797" s="95">
        <v>4</v>
      </c>
      <c r="R797" s="124">
        <v>4</v>
      </c>
      <c r="S797" s="125">
        <v>36</v>
      </c>
      <c r="T797" s="95">
        <v>46</v>
      </c>
      <c r="U797" s="95">
        <v>26</v>
      </c>
      <c r="V797" s="95">
        <v>5</v>
      </c>
      <c r="W797" s="124">
        <v>3</v>
      </c>
      <c r="X797" s="125">
        <v>16</v>
      </c>
      <c r="Y797" s="95">
        <v>12</v>
      </c>
      <c r="Z797" s="95">
        <v>56</v>
      </c>
      <c r="AA797" s="95">
        <v>14</v>
      </c>
      <c r="AB797" s="95">
        <v>12</v>
      </c>
      <c r="AC797" s="124">
        <v>6</v>
      </c>
      <c r="AD797" s="125">
        <v>70</v>
      </c>
      <c r="AE797" s="95">
        <v>26</v>
      </c>
      <c r="AF797" s="95">
        <v>12</v>
      </c>
      <c r="AG797" s="95">
        <v>5</v>
      </c>
      <c r="AH797" s="95">
        <v>3</v>
      </c>
    </row>
    <row r="798" spans="1:35" x14ac:dyDescent="0.2">
      <c r="A798" s="83" t="str">
        <f t="shared" si="185"/>
        <v>111AA544286</v>
      </c>
      <c r="B798" s="83" t="str">
        <f t="shared" si="174"/>
        <v>M</v>
      </c>
      <c r="C798" s="83" t="str">
        <f t="shared" si="175"/>
        <v>DHU</v>
      </c>
      <c r="D798" s="70">
        <v>44286</v>
      </c>
      <c r="E798" s="95" t="s">
        <v>30</v>
      </c>
      <c r="F798" s="95" t="s">
        <v>31</v>
      </c>
      <c r="G798" s="95">
        <v>0</v>
      </c>
      <c r="H798" s="124">
        <v>138</v>
      </c>
      <c r="I798" s="136">
        <v>87</v>
      </c>
      <c r="J798" s="95">
        <v>36</v>
      </c>
      <c r="K798" s="95">
        <v>3</v>
      </c>
      <c r="L798" s="95">
        <v>10</v>
      </c>
      <c r="M798" s="95">
        <v>0</v>
      </c>
      <c r="N798" s="124">
        <v>2</v>
      </c>
      <c r="O798" s="125">
        <v>124</v>
      </c>
      <c r="P798" s="95">
        <v>9</v>
      </c>
      <c r="Q798" s="95">
        <v>3</v>
      </c>
      <c r="R798" s="124">
        <v>2</v>
      </c>
      <c r="S798" s="125">
        <v>36</v>
      </c>
      <c r="T798" s="95">
        <v>72</v>
      </c>
      <c r="U798" s="95">
        <v>23</v>
      </c>
      <c r="V798" s="95">
        <v>5</v>
      </c>
      <c r="W798" s="124">
        <v>2</v>
      </c>
      <c r="X798" s="125">
        <v>13</v>
      </c>
      <c r="Y798" s="95">
        <v>11</v>
      </c>
      <c r="Z798" s="95">
        <v>71</v>
      </c>
      <c r="AA798" s="95">
        <v>17</v>
      </c>
      <c r="AB798" s="95">
        <v>19</v>
      </c>
      <c r="AC798" s="124">
        <v>7</v>
      </c>
      <c r="AD798" s="125">
        <v>88</v>
      </c>
      <c r="AE798" s="95">
        <v>39</v>
      </c>
      <c r="AF798" s="95">
        <v>7</v>
      </c>
      <c r="AG798" s="95">
        <v>4</v>
      </c>
      <c r="AH798" s="95">
        <v>0</v>
      </c>
    </row>
    <row r="799" spans="1:35" x14ac:dyDescent="0.2">
      <c r="A799" s="83" t="str">
        <f t="shared" si="185"/>
        <v>111AC644286</v>
      </c>
      <c r="B799" s="83" t="str">
        <f t="shared" si="174"/>
        <v>M</v>
      </c>
      <c r="C799" s="83" t="str">
        <f t="shared" si="175"/>
        <v>DHU</v>
      </c>
      <c r="D799" s="70">
        <v>44286</v>
      </c>
      <c r="E799" s="95" t="s">
        <v>94</v>
      </c>
      <c r="F799" s="95" t="s">
        <v>95</v>
      </c>
      <c r="G799" s="95">
        <v>0</v>
      </c>
      <c r="H799" s="124">
        <v>117</v>
      </c>
      <c r="I799" s="136">
        <v>80</v>
      </c>
      <c r="J799" s="95">
        <v>26</v>
      </c>
      <c r="K799" s="95">
        <v>3</v>
      </c>
      <c r="L799" s="95">
        <v>8</v>
      </c>
      <c r="M799" s="95">
        <v>0</v>
      </c>
      <c r="N799" s="124">
        <v>0</v>
      </c>
      <c r="O799" s="125">
        <v>94</v>
      </c>
      <c r="P799" s="95">
        <v>15</v>
      </c>
      <c r="Q799" s="95">
        <v>3</v>
      </c>
      <c r="R799" s="124">
        <v>5</v>
      </c>
      <c r="S799" s="125">
        <v>33</v>
      </c>
      <c r="T799" s="95">
        <v>63</v>
      </c>
      <c r="U799" s="95">
        <v>16</v>
      </c>
      <c r="V799" s="95">
        <v>2</v>
      </c>
      <c r="W799" s="124">
        <v>3</v>
      </c>
      <c r="X799" s="125">
        <v>15</v>
      </c>
      <c r="Y799" s="95">
        <v>23</v>
      </c>
      <c r="Z799" s="95">
        <v>46</v>
      </c>
      <c r="AA799" s="95">
        <v>15</v>
      </c>
      <c r="AB799" s="95">
        <v>13</v>
      </c>
      <c r="AC799" s="124">
        <v>5</v>
      </c>
      <c r="AD799" s="125">
        <v>70</v>
      </c>
      <c r="AE799" s="95">
        <v>34</v>
      </c>
      <c r="AF799" s="95">
        <v>3</v>
      </c>
      <c r="AG799" s="95">
        <v>6</v>
      </c>
      <c r="AH799" s="95">
        <v>4</v>
      </c>
    </row>
    <row r="800" spans="1:35" x14ac:dyDescent="0.2">
      <c r="A800" s="83" t="str">
        <f t="shared" si="185"/>
        <v>111AC744286</v>
      </c>
      <c r="B800" s="83" t="str">
        <f t="shared" si="174"/>
        <v>E</v>
      </c>
      <c r="C800" s="83" t="str">
        <f t="shared" si="175"/>
        <v>DHU</v>
      </c>
      <c r="D800" s="70">
        <v>44286</v>
      </c>
      <c r="E800" s="95" t="s">
        <v>96</v>
      </c>
      <c r="F800" s="95" t="s">
        <v>97</v>
      </c>
      <c r="G800" s="95">
        <v>0</v>
      </c>
      <c r="H800" s="124">
        <v>111</v>
      </c>
      <c r="I800" s="136">
        <v>74</v>
      </c>
      <c r="J800" s="95">
        <v>27</v>
      </c>
      <c r="K800" s="95">
        <v>4</v>
      </c>
      <c r="L800" s="95">
        <v>4</v>
      </c>
      <c r="M800" s="95">
        <v>0</v>
      </c>
      <c r="N800" s="124">
        <v>2</v>
      </c>
      <c r="O800" s="125">
        <v>93</v>
      </c>
      <c r="P800" s="95">
        <v>12</v>
      </c>
      <c r="Q800" s="95">
        <v>5</v>
      </c>
      <c r="R800" s="124">
        <v>1</v>
      </c>
      <c r="S800" s="125">
        <v>30</v>
      </c>
      <c r="T800" s="95">
        <v>52</v>
      </c>
      <c r="U800" s="95">
        <v>22</v>
      </c>
      <c r="V800" s="95">
        <v>5</v>
      </c>
      <c r="W800" s="124">
        <v>2</v>
      </c>
      <c r="X800" s="125">
        <v>14</v>
      </c>
      <c r="Y800" s="95">
        <v>21</v>
      </c>
      <c r="Z800" s="95">
        <v>52</v>
      </c>
      <c r="AA800" s="95">
        <v>11</v>
      </c>
      <c r="AB800" s="95">
        <v>7</v>
      </c>
      <c r="AC800" s="124">
        <v>6</v>
      </c>
      <c r="AD800" s="125">
        <v>72</v>
      </c>
      <c r="AE800" s="95">
        <v>27</v>
      </c>
      <c r="AF800" s="95">
        <v>8</v>
      </c>
      <c r="AG800" s="95">
        <v>1</v>
      </c>
      <c r="AH800" s="95">
        <v>3</v>
      </c>
    </row>
    <row r="801" spans="1:34" x14ac:dyDescent="0.2">
      <c r="A801" s="83" t="str">
        <f t="shared" si="185"/>
        <v>111AC844286</v>
      </c>
      <c r="B801" s="83" t="str">
        <f t="shared" si="174"/>
        <v>M</v>
      </c>
      <c r="C801" s="83" t="str">
        <f t="shared" si="175"/>
        <v>DHU</v>
      </c>
      <c r="D801" s="70">
        <v>44286</v>
      </c>
      <c r="E801" s="95" t="s">
        <v>101</v>
      </c>
      <c r="F801" s="95" t="s">
        <v>102</v>
      </c>
      <c r="G801" s="95">
        <v>0</v>
      </c>
      <c r="H801" s="124">
        <v>139</v>
      </c>
      <c r="I801" s="136">
        <v>87</v>
      </c>
      <c r="J801" s="95">
        <v>33</v>
      </c>
      <c r="K801" s="95">
        <v>8</v>
      </c>
      <c r="L801" s="95">
        <v>10</v>
      </c>
      <c r="M801" s="95">
        <v>0</v>
      </c>
      <c r="N801" s="124">
        <v>1</v>
      </c>
      <c r="O801" s="125">
        <v>117</v>
      </c>
      <c r="P801" s="95">
        <v>13</v>
      </c>
      <c r="Q801" s="95">
        <v>2</v>
      </c>
      <c r="R801" s="124">
        <v>7</v>
      </c>
      <c r="S801" s="125">
        <v>32</v>
      </c>
      <c r="T801" s="95">
        <v>77</v>
      </c>
      <c r="U801" s="95">
        <v>24</v>
      </c>
      <c r="V801" s="95">
        <v>1</v>
      </c>
      <c r="W801" s="124">
        <v>5</v>
      </c>
      <c r="X801" s="125">
        <v>21</v>
      </c>
      <c r="Y801" s="95">
        <v>14</v>
      </c>
      <c r="Z801" s="95">
        <v>60</v>
      </c>
      <c r="AA801" s="95">
        <v>13</v>
      </c>
      <c r="AB801" s="95">
        <v>18</v>
      </c>
      <c r="AC801" s="124">
        <v>13</v>
      </c>
      <c r="AD801" s="125">
        <v>81</v>
      </c>
      <c r="AE801" s="95">
        <v>34</v>
      </c>
      <c r="AF801" s="95">
        <v>8</v>
      </c>
      <c r="AG801" s="95">
        <v>7</v>
      </c>
      <c r="AH801" s="95">
        <v>9</v>
      </c>
    </row>
    <row r="802" spans="1:34" x14ac:dyDescent="0.2">
      <c r="A802" s="83" t="str">
        <f t="shared" ref="A802:A807" si="186">CONCATENATE(E802,D802)</f>
        <v>111AH844286</v>
      </c>
      <c r="B802" s="83" t="str">
        <f t="shared" si="174"/>
        <v>SW</v>
      </c>
      <c r="C802" s="83" t="str">
        <f t="shared" si="175"/>
        <v>Devon Doctors Ltd.</v>
      </c>
      <c r="D802" s="70">
        <v>44286</v>
      </c>
      <c r="E802" s="95" t="s">
        <v>569</v>
      </c>
      <c r="F802" s="95" t="s">
        <v>570</v>
      </c>
      <c r="G802" s="95">
        <v>3326</v>
      </c>
      <c r="H802" s="124">
        <v>632</v>
      </c>
      <c r="I802" s="136">
        <v>429</v>
      </c>
      <c r="J802" s="95">
        <v>105</v>
      </c>
      <c r="K802" s="95">
        <v>40</v>
      </c>
      <c r="L802" s="95">
        <v>25</v>
      </c>
      <c r="M802" s="95">
        <v>31</v>
      </c>
      <c r="N802" s="124">
        <v>2</v>
      </c>
      <c r="O802" s="125">
        <v>435</v>
      </c>
      <c r="P802" s="95">
        <v>19</v>
      </c>
      <c r="Q802" s="95">
        <v>13</v>
      </c>
      <c r="R802" s="124">
        <v>165</v>
      </c>
      <c r="S802" s="125">
        <v>67</v>
      </c>
      <c r="T802" s="95">
        <v>262</v>
      </c>
      <c r="U802" s="95">
        <v>115</v>
      </c>
      <c r="V802" s="95">
        <v>20</v>
      </c>
      <c r="W802" s="124">
        <v>168</v>
      </c>
      <c r="X802" s="125">
        <v>112</v>
      </c>
      <c r="Y802" s="95">
        <v>155</v>
      </c>
      <c r="Z802" s="95">
        <v>111</v>
      </c>
      <c r="AA802" s="95">
        <v>222</v>
      </c>
      <c r="AB802" s="95">
        <v>32</v>
      </c>
      <c r="AC802" s="124">
        <v>0</v>
      </c>
      <c r="AD802" s="125">
        <v>340</v>
      </c>
      <c r="AE802" s="95">
        <v>73</v>
      </c>
      <c r="AF802" s="95">
        <v>23</v>
      </c>
      <c r="AG802" s="95">
        <v>31</v>
      </c>
      <c r="AH802" s="95">
        <v>165</v>
      </c>
    </row>
    <row r="803" spans="1:34" x14ac:dyDescent="0.2">
      <c r="A803" s="83" t="str">
        <f t="shared" si="186"/>
        <v>111AI644286</v>
      </c>
      <c r="B803" s="83" t="str">
        <f t="shared" si="174"/>
        <v>SW</v>
      </c>
      <c r="C803" s="83" t="str">
        <f t="shared" si="175"/>
        <v>Devon Doctors Ltd.</v>
      </c>
      <c r="D803" s="70">
        <v>44286</v>
      </c>
      <c r="E803" s="95" t="s">
        <v>586</v>
      </c>
      <c r="F803" s="95" t="s">
        <v>587</v>
      </c>
      <c r="G803" s="95">
        <v>0</v>
      </c>
      <c r="H803" s="124">
        <v>2351</v>
      </c>
      <c r="I803" s="136">
        <v>1791</v>
      </c>
      <c r="J803" s="95">
        <v>325</v>
      </c>
      <c r="K803" s="95">
        <v>95</v>
      </c>
      <c r="L803" s="95">
        <v>61</v>
      </c>
      <c r="M803" s="95">
        <v>79</v>
      </c>
      <c r="N803" s="124">
        <v>0</v>
      </c>
      <c r="O803" s="125">
        <v>2155</v>
      </c>
      <c r="P803" s="95">
        <v>137</v>
      </c>
      <c r="Q803" s="95">
        <v>59</v>
      </c>
      <c r="R803" s="124">
        <v>0</v>
      </c>
      <c r="S803" s="125">
        <v>705</v>
      </c>
      <c r="T803" s="95">
        <v>938</v>
      </c>
      <c r="U803" s="95">
        <v>521</v>
      </c>
      <c r="V803" s="95">
        <v>187</v>
      </c>
      <c r="W803" s="124">
        <v>0</v>
      </c>
      <c r="X803" s="125">
        <v>349</v>
      </c>
      <c r="Y803" s="95">
        <v>448</v>
      </c>
      <c r="Z803" s="95">
        <v>1099</v>
      </c>
      <c r="AA803" s="95">
        <v>211</v>
      </c>
      <c r="AB803" s="95">
        <v>244</v>
      </c>
      <c r="AC803" s="124">
        <v>0</v>
      </c>
      <c r="AD803" s="125">
        <v>1893</v>
      </c>
      <c r="AE803" s="95">
        <v>299</v>
      </c>
      <c r="AF803" s="95">
        <v>73</v>
      </c>
      <c r="AG803" s="95">
        <v>86</v>
      </c>
      <c r="AH803" s="95">
        <v>0</v>
      </c>
    </row>
    <row r="804" spans="1:34" x14ac:dyDescent="0.2">
      <c r="A804" s="83" t="str">
        <f t="shared" si="186"/>
        <v>111AA944286</v>
      </c>
      <c r="B804" s="83" t="str">
        <f t="shared" si="174"/>
        <v>L</v>
      </c>
      <c r="C804" s="83" t="str">
        <f t="shared" si="175"/>
        <v>PPG</v>
      </c>
      <c r="D804" s="70">
        <v>44286</v>
      </c>
      <c r="E804" s="95" t="s">
        <v>38</v>
      </c>
      <c r="F804" s="95" t="s">
        <v>39</v>
      </c>
      <c r="G804" s="95">
        <v>1526</v>
      </c>
      <c r="H804" s="124">
        <v>290</v>
      </c>
      <c r="I804" s="136">
        <v>172</v>
      </c>
      <c r="J804" s="95">
        <v>71</v>
      </c>
      <c r="K804" s="95">
        <v>7</v>
      </c>
      <c r="L804" s="95">
        <v>13</v>
      </c>
      <c r="M804" s="95">
        <v>6</v>
      </c>
      <c r="N804" s="124">
        <v>21</v>
      </c>
      <c r="O804" s="125">
        <v>196</v>
      </c>
      <c r="P804" s="95">
        <v>9</v>
      </c>
      <c r="Q804" s="95">
        <v>6</v>
      </c>
      <c r="R804" s="124">
        <v>79</v>
      </c>
      <c r="S804" s="125">
        <v>29</v>
      </c>
      <c r="T804" s="95">
        <v>122</v>
      </c>
      <c r="U804" s="95">
        <v>51</v>
      </c>
      <c r="V804" s="95">
        <v>6</v>
      </c>
      <c r="W804" s="124">
        <v>82</v>
      </c>
      <c r="X804" s="125">
        <v>63</v>
      </c>
      <c r="Y804" s="95">
        <v>58</v>
      </c>
      <c r="Z804" s="95">
        <v>60</v>
      </c>
      <c r="AA804" s="95">
        <v>84</v>
      </c>
      <c r="AB804" s="95">
        <v>25</v>
      </c>
      <c r="AC804" s="124">
        <v>0</v>
      </c>
      <c r="AD804" s="125">
        <v>152</v>
      </c>
      <c r="AE804" s="95">
        <v>34</v>
      </c>
      <c r="AF804" s="95">
        <v>7</v>
      </c>
      <c r="AG804" s="95">
        <v>18</v>
      </c>
      <c r="AH804" s="95">
        <v>79</v>
      </c>
    </row>
    <row r="805" spans="1:34" x14ac:dyDescent="0.2">
      <c r="A805" s="83" t="str">
        <f t="shared" si="186"/>
        <v>111AD444286</v>
      </c>
      <c r="B805" s="83" t="str">
        <f t="shared" si="174"/>
        <v>L</v>
      </c>
      <c r="C805" s="83" t="str">
        <f t="shared" si="175"/>
        <v>PPG</v>
      </c>
      <c r="D805" s="70">
        <v>44286</v>
      </c>
      <c r="E805" s="95" t="s">
        <v>111</v>
      </c>
      <c r="F805" s="95" t="s">
        <v>112</v>
      </c>
      <c r="G805" s="95">
        <v>5742</v>
      </c>
      <c r="H805" s="124">
        <v>1091</v>
      </c>
      <c r="I805" s="136">
        <v>708</v>
      </c>
      <c r="J805" s="95">
        <v>213</v>
      </c>
      <c r="K805" s="95">
        <v>57</v>
      </c>
      <c r="L805" s="95">
        <v>42</v>
      </c>
      <c r="M805" s="95">
        <v>65</v>
      </c>
      <c r="N805" s="124">
        <v>6</v>
      </c>
      <c r="O805" s="125">
        <v>682</v>
      </c>
      <c r="P805" s="95">
        <v>41</v>
      </c>
      <c r="Q805" s="95">
        <v>25</v>
      </c>
      <c r="R805" s="124">
        <v>343</v>
      </c>
      <c r="S805" s="125">
        <v>139</v>
      </c>
      <c r="T805" s="95">
        <v>402</v>
      </c>
      <c r="U805" s="95">
        <v>159</v>
      </c>
      <c r="V805" s="95">
        <v>38</v>
      </c>
      <c r="W805" s="124">
        <v>353</v>
      </c>
      <c r="X805" s="125">
        <v>210</v>
      </c>
      <c r="Y805" s="95">
        <v>253</v>
      </c>
      <c r="Z805" s="95">
        <v>188</v>
      </c>
      <c r="AA805" s="95">
        <v>342</v>
      </c>
      <c r="AB805" s="95">
        <v>98</v>
      </c>
      <c r="AC805" s="124">
        <v>0</v>
      </c>
      <c r="AD805" s="125">
        <v>518</v>
      </c>
      <c r="AE805" s="95">
        <v>118</v>
      </c>
      <c r="AF805" s="95">
        <v>54</v>
      </c>
      <c r="AG805" s="95">
        <v>56</v>
      </c>
      <c r="AH805" s="95">
        <v>345</v>
      </c>
    </row>
    <row r="806" spans="1:34" x14ac:dyDescent="0.2">
      <c r="A806" s="83" t="str">
        <f t="shared" si="186"/>
        <v>111AE744286</v>
      </c>
      <c r="B806" s="83" t="str">
        <f t="shared" si="174"/>
        <v>SW</v>
      </c>
      <c r="C806" s="83" t="str">
        <f t="shared" si="175"/>
        <v>PPG</v>
      </c>
      <c r="D806" s="70">
        <v>44286</v>
      </c>
      <c r="E806" s="95" t="s">
        <v>177</v>
      </c>
      <c r="F806" s="95" t="s">
        <v>178</v>
      </c>
      <c r="G806" s="95">
        <v>6736</v>
      </c>
      <c r="H806" s="124">
        <v>1280</v>
      </c>
      <c r="I806" s="136">
        <v>825</v>
      </c>
      <c r="J806" s="95">
        <v>255</v>
      </c>
      <c r="K806" s="95">
        <v>63</v>
      </c>
      <c r="L806" s="95">
        <v>63</v>
      </c>
      <c r="M806" s="95">
        <v>70</v>
      </c>
      <c r="N806" s="124">
        <v>4</v>
      </c>
      <c r="O806" s="125">
        <v>851</v>
      </c>
      <c r="P806" s="95">
        <v>52</v>
      </c>
      <c r="Q806" s="95">
        <v>34</v>
      </c>
      <c r="R806" s="124">
        <v>343</v>
      </c>
      <c r="S806" s="125">
        <v>178</v>
      </c>
      <c r="T806" s="95">
        <v>503</v>
      </c>
      <c r="U806" s="95">
        <v>210</v>
      </c>
      <c r="V806" s="95">
        <v>37</v>
      </c>
      <c r="W806" s="124">
        <v>352</v>
      </c>
      <c r="X806" s="125">
        <v>197</v>
      </c>
      <c r="Y806" s="95">
        <v>259</v>
      </c>
      <c r="Z806" s="95">
        <v>239</v>
      </c>
      <c r="AA806" s="95">
        <v>513</v>
      </c>
      <c r="AB806" s="95">
        <v>72</v>
      </c>
      <c r="AC806" s="124">
        <v>0</v>
      </c>
      <c r="AD806" s="125">
        <v>660</v>
      </c>
      <c r="AE806" s="95">
        <v>146</v>
      </c>
      <c r="AF806" s="95">
        <v>40</v>
      </c>
      <c r="AG806" s="95">
        <v>88</v>
      </c>
      <c r="AH806" s="95">
        <v>346</v>
      </c>
    </row>
    <row r="807" spans="1:34" x14ac:dyDescent="0.2">
      <c r="A807" s="83" t="str">
        <f t="shared" si="186"/>
        <v>111AH244286</v>
      </c>
      <c r="B807" s="83" t="str">
        <f t="shared" si="174"/>
        <v>SW</v>
      </c>
      <c r="C807" s="83" t="str">
        <f t="shared" si="175"/>
        <v>PPG</v>
      </c>
      <c r="D807" s="70">
        <v>44286</v>
      </c>
      <c r="E807" s="95" t="s">
        <v>496</v>
      </c>
      <c r="F807" s="95" t="s">
        <v>495</v>
      </c>
      <c r="G807" s="95">
        <v>3926</v>
      </c>
      <c r="H807" s="124">
        <v>746</v>
      </c>
      <c r="I807" s="136">
        <v>453</v>
      </c>
      <c r="J807" s="95">
        <v>156</v>
      </c>
      <c r="K807" s="95">
        <v>53</v>
      </c>
      <c r="L807" s="95">
        <v>44</v>
      </c>
      <c r="M807" s="95">
        <v>38</v>
      </c>
      <c r="N807" s="124">
        <v>2</v>
      </c>
      <c r="O807" s="125">
        <v>509</v>
      </c>
      <c r="P807" s="95">
        <v>26</v>
      </c>
      <c r="Q807" s="95">
        <v>16</v>
      </c>
      <c r="R807" s="124">
        <v>195</v>
      </c>
      <c r="S807" s="125">
        <v>89</v>
      </c>
      <c r="T807" s="95">
        <v>304</v>
      </c>
      <c r="U807" s="95">
        <v>126</v>
      </c>
      <c r="V807" s="95">
        <v>27</v>
      </c>
      <c r="W807" s="124">
        <v>200</v>
      </c>
      <c r="X807" s="125">
        <v>99</v>
      </c>
      <c r="Y807" s="95">
        <v>147</v>
      </c>
      <c r="Z807" s="95">
        <v>144</v>
      </c>
      <c r="AA807" s="95">
        <v>311</v>
      </c>
      <c r="AB807" s="95">
        <v>45</v>
      </c>
      <c r="AC807" s="124">
        <v>0</v>
      </c>
      <c r="AD807" s="125">
        <v>374</v>
      </c>
      <c r="AE807" s="95">
        <v>82</v>
      </c>
      <c r="AF807" s="95">
        <v>33</v>
      </c>
      <c r="AG807" s="95">
        <v>62</v>
      </c>
      <c r="AH807" s="95">
        <v>195</v>
      </c>
    </row>
    <row r="808" spans="1:34" x14ac:dyDescent="0.2">
      <c r="A808" s="83" t="str">
        <f t="shared" ref="A808:A813" si="187">CONCATENATE(E808,D808)</f>
        <v>111AH744286</v>
      </c>
      <c r="B808" s="83" t="str">
        <f t="shared" si="174"/>
        <v>E</v>
      </c>
      <c r="C808" s="83" t="str">
        <f t="shared" si="175"/>
        <v>PPG</v>
      </c>
      <c r="D808" s="70">
        <v>44286</v>
      </c>
      <c r="E808" s="95" t="s">
        <v>512</v>
      </c>
      <c r="F808" s="95" t="s">
        <v>513</v>
      </c>
      <c r="G808" s="95">
        <v>6505</v>
      </c>
      <c r="H808" s="124">
        <v>1236</v>
      </c>
      <c r="I808" s="136">
        <v>843</v>
      </c>
      <c r="J808" s="95">
        <v>205</v>
      </c>
      <c r="K808" s="95">
        <v>63</v>
      </c>
      <c r="L808" s="95">
        <v>45</v>
      </c>
      <c r="M808" s="95">
        <v>77</v>
      </c>
      <c r="N808" s="124">
        <v>3</v>
      </c>
      <c r="O808" s="125">
        <v>859</v>
      </c>
      <c r="P808" s="95">
        <v>39</v>
      </c>
      <c r="Q808" s="95">
        <v>25</v>
      </c>
      <c r="R808" s="124">
        <v>313</v>
      </c>
      <c r="S808" s="125">
        <v>146</v>
      </c>
      <c r="T808" s="95">
        <v>489</v>
      </c>
      <c r="U808" s="95">
        <v>235</v>
      </c>
      <c r="V808" s="95">
        <v>48</v>
      </c>
      <c r="W808" s="124">
        <v>318</v>
      </c>
      <c r="X808" s="125">
        <v>193</v>
      </c>
      <c r="Y808" s="95">
        <v>314</v>
      </c>
      <c r="Z808" s="95">
        <v>212</v>
      </c>
      <c r="AA808" s="95">
        <v>464</v>
      </c>
      <c r="AB808" s="95">
        <v>53</v>
      </c>
      <c r="AC808" s="124">
        <v>0</v>
      </c>
      <c r="AD808" s="125">
        <v>679</v>
      </c>
      <c r="AE808" s="95">
        <v>178</v>
      </c>
      <c r="AF808" s="95">
        <v>62</v>
      </c>
      <c r="AG808" s="95">
        <v>83</v>
      </c>
      <c r="AH808" s="95">
        <v>234</v>
      </c>
    </row>
    <row r="809" spans="1:34" x14ac:dyDescent="0.2">
      <c r="A809" s="83" t="str">
        <f t="shared" si="187"/>
        <v>111AI244286</v>
      </c>
      <c r="B809" s="83" t="str">
        <f t="shared" si="174"/>
        <v>SE</v>
      </c>
      <c r="C809" s="83" t="str">
        <f t="shared" si="175"/>
        <v>PPG</v>
      </c>
      <c r="D809" s="70">
        <v>44286</v>
      </c>
      <c r="E809" s="95" t="s">
        <v>534</v>
      </c>
      <c r="F809" s="95" t="s">
        <v>533</v>
      </c>
      <c r="G809" s="95">
        <v>6473</v>
      </c>
      <c r="H809" s="124">
        <v>1230</v>
      </c>
      <c r="I809" s="136">
        <v>806</v>
      </c>
      <c r="J809" s="95">
        <v>239</v>
      </c>
      <c r="K809" s="95">
        <v>65</v>
      </c>
      <c r="L809" s="95">
        <v>59</v>
      </c>
      <c r="M809" s="95">
        <v>52</v>
      </c>
      <c r="N809" s="124">
        <v>9</v>
      </c>
      <c r="O809" s="125">
        <v>853</v>
      </c>
      <c r="P809" s="95">
        <v>41</v>
      </c>
      <c r="Q809" s="95">
        <v>29</v>
      </c>
      <c r="R809" s="124">
        <v>307</v>
      </c>
      <c r="S809" s="125">
        <v>177</v>
      </c>
      <c r="T809" s="95">
        <v>511</v>
      </c>
      <c r="U809" s="95">
        <v>183</v>
      </c>
      <c r="V809" s="95">
        <v>46</v>
      </c>
      <c r="W809" s="124">
        <v>313</v>
      </c>
      <c r="X809" s="125">
        <v>172</v>
      </c>
      <c r="Y809" s="95">
        <v>311</v>
      </c>
      <c r="Z809" s="95">
        <v>218</v>
      </c>
      <c r="AA809" s="95">
        <v>466</v>
      </c>
      <c r="AB809" s="95">
        <v>63</v>
      </c>
      <c r="AC809" s="124">
        <v>0</v>
      </c>
      <c r="AD809" s="125">
        <v>683</v>
      </c>
      <c r="AE809" s="95">
        <v>127</v>
      </c>
      <c r="AF809" s="95">
        <v>38</v>
      </c>
      <c r="AG809" s="95">
        <v>77</v>
      </c>
      <c r="AH809" s="95">
        <v>305</v>
      </c>
    </row>
    <row r="810" spans="1:34" x14ac:dyDescent="0.2">
      <c r="A810" s="83" t="str">
        <f t="shared" si="187"/>
        <v>111AG844286</v>
      </c>
      <c r="B810" s="83" t="str">
        <f t="shared" si="174"/>
        <v>E</v>
      </c>
      <c r="C810" s="83" t="str">
        <f t="shared" si="175"/>
        <v>IC24</v>
      </c>
      <c r="D810" s="70">
        <v>44286</v>
      </c>
      <c r="E810" s="95" t="s">
        <v>306</v>
      </c>
      <c r="F810" s="95" t="s">
        <v>307</v>
      </c>
      <c r="G810" s="95">
        <v>1800</v>
      </c>
      <c r="H810" s="124">
        <v>389</v>
      </c>
      <c r="I810" s="136">
        <v>321</v>
      </c>
      <c r="J810" s="95">
        <v>51</v>
      </c>
      <c r="K810" s="95">
        <v>8</v>
      </c>
      <c r="L810" s="95">
        <v>3</v>
      </c>
      <c r="M810" s="95">
        <v>4</v>
      </c>
      <c r="N810" s="124">
        <v>2</v>
      </c>
      <c r="O810" s="125">
        <v>362</v>
      </c>
      <c r="P810" s="95">
        <v>18</v>
      </c>
      <c r="Q810" s="95">
        <v>4</v>
      </c>
      <c r="R810" s="124">
        <v>5</v>
      </c>
      <c r="S810" s="125">
        <v>230</v>
      </c>
      <c r="T810" s="95">
        <v>97</v>
      </c>
      <c r="U810" s="95">
        <v>36</v>
      </c>
      <c r="V810" s="95">
        <v>17</v>
      </c>
      <c r="W810" s="124">
        <v>9</v>
      </c>
      <c r="X810" s="125">
        <v>156</v>
      </c>
      <c r="Y810" s="95">
        <v>64</v>
      </c>
      <c r="Z810" s="95">
        <v>98</v>
      </c>
      <c r="AA810" s="95">
        <v>13</v>
      </c>
      <c r="AB810" s="95">
        <v>38</v>
      </c>
      <c r="AC810" s="124">
        <v>20</v>
      </c>
      <c r="AD810" s="125">
        <v>309</v>
      </c>
      <c r="AE810" s="95">
        <v>61</v>
      </c>
      <c r="AF810" s="95">
        <v>9</v>
      </c>
      <c r="AG810" s="95">
        <v>9</v>
      </c>
      <c r="AH810" s="95">
        <v>1</v>
      </c>
    </row>
    <row r="811" spans="1:34" x14ac:dyDescent="0.2">
      <c r="A811" s="83" t="str">
        <f t="shared" si="187"/>
        <v>111AH444286</v>
      </c>
      <c r="B811" s="83" t="str">
        <f t="shared" si="174"/>
        <v>E</v>
      </c>
      <c r="C811" s="83" t="str">
        <f t="shared" si="175"/>
        <v>IC24</v>
      </c>
      <c r="D811" s="70">
        <v>44286</v>
      </c>
      <c r="E811" s="95" t="s">
        <v>498</v>
      </c>
      <c r="F811" s="95" t="s">
        <v>568</v>
      </c>
      <c r="G811" s="95">
        <v>1528</v>
      </c>
      <c r="H811" s="124">
        <v>298</v>
      </c>
      <c r="I811" s="136">
        <v>240</v>
      </c>
      <c r="J811" s="95">
        <v>38</v>
      </c>
      <c r="K811" s="95">
        <v>7</v>
      </c>
      <c r="L811" s="95">
        <v>9</v>
      </c>
      <c r="M811" s="95">
        <v>2</v>
      </c>
      <c r="N811" s="124">
        <v>2</v>
      </c>
      <c r="O811" s="125">
        <v>261</v>
      </c>
      <c r="P811" s="95">
        <v>18</v>
      </c>
      <c r="Q811" s="95">
        <v>4</v>
      </c>
      <c r="R811" s="124">
        <v>15</v>
      </c>
      <c r="S811" s="125">
        <v>185</v>
      </c>
      <c r="T811" s="95">
        <v>61</v>
      </c>
      <c r="U811" s="95">
        <v>37</v>
      </c>
      <c r="V811" s="95">
        <v>10</v>
      </c>
      <c r="W811" s="124">
        <v>5</v>
      </c>
      <c r="X811" s="125">
        <v>126</v>
      </c>
      <c r="Y811" s="95">
        <v>42</v>
      </c>
      <c r="Z811" s="95">
        <v>62</v>
      </c>
      <c r="AA811" s="95">
        <v>17</v>
      </c>
      <c r="AB811" s="95">
        <v>32</v>
      </c>
      <c r="AC811" s="124">
        <v>19</v>
      </c>
      <c r="AD811" s="125">
        <v>225</v>
      </c>
      <c r="AE811" s="95">
        <v>59</v>
      </c>
      <c r="AF811" s="95">
        <v>2</v>
      </c>
      <c r="AG811" s="95">
        <v>10</v>
      </c>
      <c r="AH811" s="95">
        <v>2</v>
      </c>
    </row>
    <row r="812" spans="1:34" x14ac:dyDescent="0.2">
      <c r="A812" s="83" t="str">
        <f t="shared" si="187"/>
        <v>111AA644286</v>
      </c>
      <c r="B812" s="83" t="str">
        <f t="shared" si="174"/>
        <v>SE</v>
      </c>
      <c r="C812" s="83" t="str">
        <f t="shared" si="175"/>
        <v>IOW</v>
      </c>
      <c r="D812" s="70">
        <v>44286</v>
      </c>
      <c r="E812" s="95" t="s">
        <v>32</v>
      </c>
      <c r="F812" s="95" t="s">
        <v>33</v>
      </c>
      <c r="G812" s="95">
        <v>900</v>
      </c>
      <c r="H812" s="124">
        <v>202</v>
      </c>
      <c r="I812" s="136">
        <v>154</v>
      </c>
      <c r="J812" s="95">
        <v>26</v>
      </c>
      <c r="K812" s="95">
        <v>9</v>
      </c>
      <c r="L812" s="95">
        <v>1</v>
      </c>
      <c r="M812" s="95">
        <v>3</v>
      </c>
      <c r="N812" s="124">
        <v>9</v>
      </c>
      <c r="O812" s="125">
        <v>175</v>
      </c>
      <c r="P812" s="95">
        <v>11</v>
      </c>
      <c r="Q812" s="95">
        <v>4</v>
      </c>
      <c r="R812" s="124">
        <v>12</v>
      </c>
      <c r="S812" s="125">
        <v>43</v>
      </c>
      <c r="T812" s="95">
        <v>90</v>
      </c>
      <c r="U812" s="95">
        <v>41</v>
      </c>
      <c r="V812" s="95">
        <v>4</v>
      </c>
      <c r="W812" s="124">
        <v>24</v>
      </c>
      <c r="X812" s="125">
        <v>36</v>
      </c>
      <c r="Y812" s="95">
        <v>33</v>
      </c>
      <c r="Z812" s="95">
        <v>67</v>
      </c>
      <c r="AA812" s="95">
        <v>36</v>
      </c>
      <c r="AB812" s="95">
        <v>1</v>
      </c>
      <c r="AC812" s="124">
        <v>29</v>
      </c>
      <c r="AD812" s="125">
        <v>145</v>
      </c>
      <c r="AE812" s="95">
        <v>40</v>
      </c>
      <c r="AF812" s="95">
        <v>6</v>
      </c>
      <c r="AG812" s="95">
        <v>2</v>
      </c>
      <c r="AH812" s="95">
        <v>9</v>
      </c>
    </row>
    <row r="813" spans="1:34" x14ac:dyDescent="0.2">
      <c r="A813" s="83" t="str">
        <f t="shared" si="187"/>
        <v>111AI444286</v>
      </c>
      <c r="B813" s="83" t="str">
        <f t="shared" si="174"/>
        <v>SW</v>
      </c>
      <c r="C813" s="83" t="str">
        <f t="shared" si="175"/>
        <v>DHC</v>
      </c>
      <c r="D813" s="70">
        <v>44286</v>
      </c>
      <c r="E813" s="95" t="s">
        <v>571</v>
      </c>
      <c r="F813" s="95" t="s">
        <v>580</v>
      </c>
      <c r="G813" s="95">
        <v>20477</v>
      </c>
      <c r="H813" s="124">
        <v>2419</v>
      </c>
      <c r="I813" s="136">
        <v>1703</v>
      </c>
      <c r="J813" s="95">
        <v>369</v>
      </c>
      <c r="K813" s="95">
        <v>112</v>
      </c>
      <c r="L813" s="95">
        <v>84</v>
      </c>
      <c r="M813" s="95">
        <v>100</v>
      </c>
      <c r="N813" s="124">
        <v>51</v>
      </c>
      <c r="O813" s="125">
        <v>2138</v>
      </c>
      <c r="P813" s="95">
        <v>202</v>
      </c>
      <c r="Q813" s="95">
        <v>61</v>
      </c>
      <c r="R813" s="124">
        <v>18</v>
      </c>
      <c r="S813" s="125">
        <v>588</v>
      </c>
      <c r="T813" s="95">
        <v>1260</v>
      </c>
      <c r="U813" s="95">
        <v>437</v>
      </c>
      <c r="V813" s="95">
        <v>95</v>
      </c>
      <c r="W813" s="124">
        <v>39</v>
      </c>
      <c r="X813" s="125">
        <v>348</v>
      </c>
      <c r="Y813" s="95">
        <v>377</v>
      </c>
      <c r="Z813" s="95">
        <v>1337</v>
      </c>
      <c r="AA813" s="95">
        <v>111</v>
      </c>
      <c r="AB813" s="95">
        <v>150</v>
      </c>
      <c r="AC813" s="124">
        <v>96</v>
      </c>
      <c r="AD813" s="125">
        <v>1826</v>
      </c>
      <c r="AE813" s="95">
        <v>352</v>
      </c>
      <c r="AF813" s="95">
        <v>135</v>
      </c>
      <c r="AG813" s="95">
        <v>106</v>
      </c>
      <c r="AH813" s="95">
        <v>0</v>
      </c>
    </row>
    <row r="814" spans="1:34" x14ac:dyDescent="0.2">
      <c r="A814" s="83" t="str">
        <f t="shared" ref="A814" si="188">CONCATENATE(E814,D814)</f>
        <v>111AD744286</v>
      </c>
      <c r="B814" s="83" t="str">
        <f t="shared" si="174"/>
        <v>L</v>
      </c>
      <c r="C814" s="83" t="str">
        <f t="shared" si="175"/>
        <v>LAS</v>
      </c>
      <c r="D814" s="70">
        <v>44286</v>
      </c>
      <c r="E814" s="95" t="s">
        <v>117</v>
      </c>
      <c r="F814" s="95" t="s">
        <v>118</v>
      </c>
      <c r="G814" s="95">
        <v>460</v>
      </c>
      <c r="H814" s="124">
        <v>337</v>
      </c>
      <c r="I814" s="136">
        <v>202</v>
      </c>
      <c r="J814" s="95">
        <v>120</v>
      </c>
      <c r="K814" s="95">
        <v>3</v>
      </c>
      <c r="L814" s="95">
        <v>10</v>
      </c>
      <c r="M814" s="95">
        <v>0</v>
      </c>
      <c r="N814" s="124">
        <v>2</v>
      </c>
      <c r="O814" s="125">
        <v>205</v>
      </c>
      <c r="P814" s="95">
        <v>118</v>
      </c>
      <c r="Q814" s="95">
        <v>3</v>
      </c>
      <c r="R814" s="124">
        <v>11</v>
      </c>
      <c r="S814" s="125">
        <v>198</v>
      </c>
      <c r="T814" s="95">
        <v>105</v>
      </c>
      <c r="U814" s="95">
        <v>23</v>
      </c>
      <c r="V814" s="95">
        <v>8</v>
      </c>
      <c r="W814" s="124">
        <v>3</v>
      </c>
      <c r="X814" s="125">
        <v>138</v>
      </c>
      <c r="Y814" s="95">
        <v>29</v>
      </c>
      <c r="Z814" s="95">
        <v>30</v>
      </c>
      <c r="AA814" s="95">
        <v>14</v>
      </c>
      <c r="AB814" s="95">
        <v>0</v>
      </c>
      <c r="AC814" s="124">
        <v>126</v>
      </c>
      <c r="AD814" s="125">
        <v>241</v>
      </c>
      <c r="AE814" s="95">
        <v>68</v>
      </c>
      <c r="AF814" s="95">
        <v>8</v>
      </c>
      <c r="AG814" s="95">
        <v>8</v>
      </c>
      <c r="AH814" s="95">
        <v>12</v>
      </c>
    </row>
    <row r="815" spans="1:34" x14ac:dyDescent="0.2">
      <c r="A815" s="83" t="str">
        <f t="shared" ref="A815:A824" si="189">CONCATENATE(E815,D815)</f>
        <v>111AH544286</v>
      </c>
      <c r="B815" s="83" t="str">
        <f t="shared" si="174"/>
        <v>L</v>
      </c>
      <c r="C815" s="83" t="str">
        <f t="shared" si="175"/>
        <v>LAS</v>
      </c>
      <c r="D815" s="70">
        <v>44286</v>
      </c>
      <c r="E815" s="95" t="s">
        <v>511</v>
      </c>
      <c r="F815" s="95" t="s">
        <v>508</v>
      </c>
      <c r="G815" s="95">
        <v>433</v>
      </c>
      <c r="H815" s="124">
        <v>355</v>
      </c>
      <c r="I815" s="136">
        <v>263</v>
      </c>
      <c r="J815" s="95">
        <v>65</v>
      </c>
      <c r="K815" s="95">
        <v>13</v>
      </c>
      <c r="L815" s="95">
        <v>12</v>
      </c>
      <c r="M815" s="95">
        <v>1</v>
      </c>
      <c r="N815" s="124">
        <v>1</v>
      </c>
      <c r="O815" s="125">
        <v>322</v>
      </c>
      <c r="P815" s="95">
        <v>26</v>
      </c>
      <c r="Q815" s="95">
        <v>7</v>
      </c>
      <c r="R815" s="124">
        <v>0</v>
      </c>
      <c r="S815" s="125">
        <v>173</v>
      </c>
      <c r="T815" s="95">
        <v>106</v>
      </c>
      <c r="U815" s="95">
        <v>60</v>
      </c>
      <c r="V815" s="95">
        <v>15</v>
      </c>
      <c r="W815" s="124">
        <v>1</v>
      </c>
      <c r="X815" s="125">
        <v>142</v>
      </c>
      <c r="Y815" s="95">
        <v>72</v>
      </c>
      <c r="Z815" s="95">
        <v>70</v>
      </c>
      <c r="AA815" s="95">
        <v>41</v>
      </c>
      <c r="AB815" s="95">
        <v>30</v>
      </c>
      <c r="AC815" s="124">
        <v>0</v>
      </c>
      <c r="AD815" s="125">
        <v>167</v>
      </c>
      <c r="AE815" s="95">
        <v>72</v>
      </c>
      <c r="AF815" s="95">
        <v>80</v>
      </c>
      <c r="AG815" s="95">
        <v>30</v>
      </c>
      <c r="AH815" s="95">
        <v>6</v>
      </c>
    </row>
    <row r="816" spans="1:34" x14ac:dyDescent="0.2">
      <c r="A816" s="83" t="str">
        <f t="shared" si="189"/>
        <v>111AJ144286</v>
      </c>
      <c r="B816" s="83" t="str">
        <f t="shared" si="174"/>
        <v>L</v>
      </c>
      <c r="C816" s="83" t="str">
        <f t="shared" si="175"/>
        <v>LAS</v>
      </c>
      <c r="D816" s="70">
        <v>44286</v>
      </c>
      <c r="E816" s="95" t="s">
        <v>663</v>
      </c>
      <c r="F816" s="95" t="s">
        <v>664</v>
      </c>
      <c r="G816" s="95">
        <v>601</v>
      </c>
      <c r="H816" s="124">
        <v>524</v>
      </c>
      <c r="I816" s="136">
        <v>401</v>
      </c>
      <c r="J816" s="95">
        <v>99</v>
      </c>
      <c r="K816" s="95">
        <v>5</v>
      </c>
      <c r="L816" s="95">
        <v>7</v>
      </c>
      <c r="M816" s="95">
        <v>1</v>
      </c>
      <c r="N816" s="124">
        <v>11</v>
      </c>
      <c r="O816" s="125">
        <v>398</v>
      </c>
      <c r="P816" s="95">
        <v>112</v>
      </c>
      <c r="Q816" s="95">
        <v>2</v>
      </c>
      <c r="R816" s="124">
        <v>12</v>
      </c>
      <c r="S816" s="125">
        <v>288</v>
      </c>
      <c r="T816" s="95">
        <v>155</v>
      </c>
      <c r="U816" s="95">
        <v>34</v>
      </c>
      <c r="V816" s="95">
        <v>4</v>
      </c>
      <c r="W816" s="124">
        <v>43</v>
      </c>
      <c r="X816" s="125">
        <v>154</v>
      </c>
      <c r="Y816" s="95">
        <v>224</v>
      </c>
      <c r="Z816" s="95">
        <v>55</v>
      </c>
      <c r="AA816" s="95">
        <v>14</v>
      </c>
      <c r="AB816" s="95">
        <v>0</v>
      </c>
      <c r="AC816" s="124">
        <v>77</v>
      </c>
      <c r="AD816" s="125">
        <v>297</v>
      </c>
      <c r="AE816" s="95">
        <v>193</v>
      </c>
      <c r="AF816" s="95">
        <v>17</v>
      </c>
      <c r="AG816" s="95">
        <v>9</v>
      </c>
      <c r="AH816" s="95">
        <v>8</v>
      </c>
    </row>
    <row r="817" spans="1:34" x14ac:dyDescent="0.2">
      <c r="A817" s="83" t="str">
        <f t="shared" si="189"/>
        <v>111AA144286</v>
      </c>
      <c r="B817" s="83" t="str">
        <f t="shared" si="174"/>
        <v>NE</v>
      </c>
      <c r="C817" s="83" t="str">
        <f t="shared" si="175"/>
        <v>NEAS</v>
      </c>
      <c r="D817" s="70">
        <v>44286</v>
      </c>
      <c r="E817" s="95" t="s">
        <v>10</v>
      </c>
      <c r="F817" s="95" t="s">
        <v>11</v>
      </c>
      <c r="G817" s="95">
        <v>18000</v>
      </c>
      <c r="H817" s="124">
        <v>1256</v>
      </c>
      <c r="I817" s="136">
        <v>810</v>
      </c>
      <c r="J817" s="95">
        <v>302</v>
      </c>
      <c r="K817" s="95">
        <v>57</v>
      </c>
      <c r="L817" s="95">
        <v>41</v>
      </c>
      <c r="M817" s="95">
        <v>41</v>
      </c>
      <c r="N817" s="124">
        <v>5</v>
      </c>
      <c r="O817" s="125">
        <v>984</v>
      </c>
      <c r="P817" s="95">
        <v>75</v>
      </c>
      <c r="Q817" s="95">
        <v>27</v>
      </c>
      <c r="R817" s="124">
        <v>170</v>
      </c>
      <c r="S817" s="125">
        <v>542</v>
      </c>
      <c r="T817" s="95">
        <v>288</v>
      </c>
      <c r="U817" s="95">
        <v>206</v>
      </c>
      <c r="V817" s="95">
        <v>25</v>
      </c>
      <c r="W817" s="124">
        <v>195</v>
      </c>
      <c r="X817" s="125">
        <v>211</v>
      </c>
      <c r="Y817" s="95">
        <v>265</v>
      </c>
      <c r="Z817" s="95">
        <v>419</v>
      </c>
      <c r="AA817" s="95">
        <v>38</v>
      </c>
      <c r="AB817" s="95">
        <v>50</v>
      </c>
      <c r="AC817" s="124">
        <v>273</v>
      </c>
      <c r="AD817" s="125">
        <v>796</v>
      </c>
      <c r="AE817" s="95">
        <v>200</v>
      </c>
      <c r="AF817" s="95">
        <v>49</v>
      </c>
      <c r="AG817" s="95">
        <v>43</v>
      </c>
      <c r="AH817" s="95">
        <v>168</v>
      </c>
    </row>
    <row r="818" spans="1:34" x14ac:dyDescent="0.2">
      <c r="A818" s="83" t="str">
        <f t="shared" si="189"/>
        <v>111AF844286</v>
      </c>
      <c r="B818" s="83" t="str">
        <f t="shared" si="174"/>
        <v>NW</v>
      </c>
      <c r="C818" s="83" t="str">
        <f t="shared" si="175"/>
        <v>NWAS</v>
      </c>
      <c r="D818" s="70">
        <v>44286</v>
      </c>
      <c r="E818" s="95" t="s">
        <v>218</v>
      </c>
      <c r="F818" s="95" t="s">
        <v>219</v>
      </c>
      <c r="G818" s="95">
        <v>7800</v>
      </c>
      <c r="H818" s="124">
        <v>1254</v>
      </c>
      <c r="I818" s="136">
        <v>985</v>
      </c>
      <c r="J818" s="95">
        <v>185</v>
      </c>
      <c r="K818" s="95">
        <v>26</v>
      </c>
      <c r="L818" s="95">
        <v>24</v>
      </c>
      <c r="M818" s="95">
        <v>18</v>
      </c>
      <c r="N818" s="124">
        <v>16</v>
      </c>
      <c r="O818" s="125">
        <v>1111</v>
      </c>
      <c r="P818" s="95">
        <v>66</v>
      </c>
      <c r="Q818" s="95">
        <v>45</v>
      </c>
      <c r="R818" s="124">
        <v>32</v>
      </c>
      <c r="S818" s="125">
        <v>329</v>
      </c>
      <c r="T818" s="95">
        <v>638</v>
      </c>
      <c r="U818" s="95">
        <v>193</v>
      </c>
      <c r="V818" s="95">
        <v>53</v>
      </c>
      <c r="W818" s="124">
        <v>41</v>
      </c>
      <c r="X818" s="125">
        <v>230</v>
      </c>
      <c r="Y818" s="95">
        <v>299</v>
      </c>
      <c r="Z818" s="95">
        <v>246</v>
      </c>
      <c r="AA818" s="95">
        <v>331</v>
      </c>
      <c r="AB818" s="95">
        <v>142</v>
      </c>
      <c r="AC818" s="124">
        <v>6</v>
      </c>
      <c r="AD818" s="125">
        <v>920</v>
      </c>
      <c r="AE818" s="95">
        <v>236</v>
      </c>
      <c r="AF818" s="95">
        <v>50</v>
      </c>
      <c r="AG818" s="95">
        <v>17</v>
      </c>
      <c r="AH818" s="95">
        <v>31</v>
      </c>
    </row>
    <row r="819" spans="1:34" x14ac:dyDescent="0.2">
      <c r="A819" s="83" t="str">
        <f t="shared" si="189"/>
        <v>111AD944286</v>
      </c>
      <c r="B819" s="83" t="str">
        <f t="shared" ref="B819:B862" si="190">INDEX($AL$13:$AN$86,MATCH($E819,Area_Code,0),2)</f>
        <v>NE</v>
      </c>
      <c r="C819" s="83" t="str">
        <f t="shared" ref="C819:C862" si="191">VLOOKUP($E819,$AL$13:$AN$86,3,0)</f>
        <v>YAS</v>
      </c>
      <c r="D819" s="70">
        <v>44286</v>
      </c>
      <c r="E819" s="95" t="s">
        <v>122</v>
      </c>
      <c r="F819" s="95" t="s">
        <v>123</v>
      </c>
      <c r="G819" s="95">
        <v>4035</v>
      </c>
      <c r="H819" s="124">
        <v>466</v>
      </c>
      <c r="I819" s="136">
        <v>336</v>
      </c>
      <c r="J819" s="95">
        <v>70</v>
      </c>
      <c r="K819" s="95">
        <v>15</v>
      </c>
      <c r="L819" s="95">
        <v>10</v>
      </c>
      <c r="M819" s="95">
        <v>24</v>
      </c>
      <c r="N819" s="124">
        <v>11</v>
      </c>
      <c r="O819" s="125">
        <v>413</v>
      </c>
      <c r="P819" s="95">
        <v>27</v>
      </c>
      <c r="Q819" s="95">
        <v>12</v>
      </c>
      <c r="R819" s="124">
        <v>14</v>
      </c>
      <c r="S819" s="125">
        <v>85</v>
      </c>
      <c r="T819" s="95">
        <v>260</v>
      </c>
      <c r="U819" s="95">
        <v>64</v>
      </c>
      <c r="V819" s="95">
        <v>38</v>
      </c>
      <c r="W819" s="124">
        <v>19</v>
      </c>
      <c r="X819" s="125">
        <v>111</v>
      </c>
      <c r="Y819" s="95">
        <v>82</v>
      </c>
      <c r="Z819" s="95">
        <v>203</v>
      </c>
      <c r="AA819" s="95">
        <v>16</v>
      </c>
      <c r="AB819" s="95">
        <v>12</v>
      </c>
      <c r="AC819" s="124">
        <v>42</v>
      </c>
      <c r="AD819" s="125">
        <v>27</v>
      </c>
      <c r="AE819" s="95">
        <v>13</v>
      </c>
      <c r="AF819" s="95">
        <v>152</v>
      </c>
      <c r="AG819" s="95">
        <v>256</v>
      </c>
      <c r="AH819" s="95">
        <v>18</v>
      </c>
    </row>
    <row r="820" spans="1:34" x14ac:dyDescent="0.2">
      <c r="A820" s="83" t="str">
        <f t="shared" si="189"/>
        <v>111AI844286</v>
      </c>
      <c r="B820" s="83" t="str">
        <f t="shared" si="190"/>
        <v>M</v>
      </c>
      <c r="C820" s="83" t="str">
        <f t="shared" si="191"/>
        <v>WMAS</v>
      </c>
      <c r="D820" s="70">
        <v>44286</v>
      </c>
      <c r="E820" s="95" t="s">
        <v>588</v>
      </c>
      <c r="F820" s="95" t="s">
        <v>589</v>
      </c>
      <c r="G820" s="95">
        <v>555</v>
      </c>
      <c r="H820" s="124">
        <v>17</v>
      </c>
      <c r="I820" s="136">
        <v>13</v>
      </c>
      <c r="J820" s="95">
        <v>3</v>
      </c>
      <c r="K820" s="95">
        <v>0</v>
      </c>
      <c r="L820" s="95">
        <v>0</v>
      </c>
      <c r="M820" s="95">
        <v>1</v>
      </c>
      <c r="N820" s="124">
        <v>0</v>
      </c>
      <c r="O820" s="125">
        <v>16</v>
      </c>
      <c r="P820" s="95">
        <v>1</v>
      </c>
      <c r="Q820" s="95">
        <v>0</v>
      </c>
      <c r="R820" s="124">
        <v>0</v>
      </c>
      <c r="S820" s="125">
        <v>6</v>
      </c>
      <c r="T820" s="95">
        <v>4</v>
      </c>
      <c r="U820" s="95">
        <v>5</v>
      </c>
      <c r="V820" s="95">
        <v>1</v>
      </c>
      <c r="W820" s="124">
        <v>1</v>
      </c>
      <c r="X820" s="125">
        <v>3</v>
      </c>
      <c r="Y820" s="95">
        <v>5</v>
      </c>
      <c r="Z820" s="95">
        <v>4</v>
      </c>
      <c r="AA820" s="95">
        <v>5</v>
      </c>
      <c r="AB820" s="95">
        <v>0</v>
      </c>
      <c r="AC820" s="124">
        <v>0</v>
      </c>
      <c r="AD820" s="125">
        <v>13</v>
      </c>
      <c r="AE820" s="95">
        <v>3</v>
      </c>
      <c r="AF820" s="95">
        <v>0</v>
      </c>
      <c r="AG820" s="95">
        <v>1</v>
      </c>
      <c r="AH820" s="95">
        <v>0</v>
      </c>
    </row>
    <row r="821" spans="1:34" x14ac:dyDescent="0.2">
      <c r="A821" s="83" t="str">
        <f t="shared" si="189"/>
        <v>111AI944286</v>
      </c>
      <c r="B821" s="83" t="str">
        <f t="shared" si="190"/>
        <v>SE</v>
      </c>
      <c r="C821" s="83" t="str">
        <f t="shared" si="191"/>
        <v>SECAmb</v>
      </c>
      <c r="D821" s="70">
        <v>44286</v>
      </c>
      <c r="E821" s="95" t="s">
        <v>665</v>
      </c>
      <c r="F821" s="95" t="s">
        <v>666</v>
      </c>
      <c r="G821" s="95">
        <v>0</v>
      </c>
      <c r="H821" s="124">
        <v>1199</v>
      </c>
      <c r="I821" s="136">
        <v>767</v>
      </c>
      <c r="J821" s="95">
        <v>202</v>
      </c>
      <c r="K821" s="95">
        <v>74</v>
      </c>
      <c r="L821" s="95">
        <v>64</v>
      </c>
      <c r="M821" s="95">
        <v>89</v>
      </c>
      <c r="N821" s="124">
        <v>3</v>
      </c>
      <c r="O821" s="125">
        <v>820</v>
      </c>
      <c r="P821" s="95">
        <v>48</v>
      </c>
      <c r="Q821" s="95">
        <v>46</v>
      </c>
      <c r="R821" s="124">
        <v>285</v>
      </c>
      <c r="S821" s="125">
        <v>336</v>
      </c>
      <c r="T821" s="95">
        <v>401</v>
      </c>
      <c r="U821" s="95">
        <v>154</v>
      </c>
      <c r="V821" s="95">
        <v>24</v>
      </c>
      <c r="W821" s="124">
        <v>284</v>
      </c>
      <c r="X821" s="125">
        <v>111</v>
      </c>
      <c r="Y821" s="95">
        <v>282</v>
      </c>
      <c r="Z821" s="95">
        <v>404</v>
      </c>
      <c r="AA821" s="95">
        <v>56</v>
      </c>
      <c r="AB821" s="95">
        <v>81</v>
      </c>
      <c r="AC821" s="124">
        <v>265</v>
      </c>
      <c r="AD821" s="125">
        <v>602</v>
      </c>
      <c r="AE821" s="95">
        <v>166</v>
      </c>
      <c r="AF821" s="95">
        <v>71</v>
      </c>
      <c r="AG821" s="95">
        <v>78</v>
      </c>
      <c r="AH821" s="95">
        <v>282</v>
      </c>
    </row>
    <row r="822" spans="1:34" x14ac:dyDescent="0.2">
      <c r="A822" s="83" t="str">
        <f t="shared" si="189"/>
        <v>111AG944286</v>
      </c>
      <c r="B822" s="83" t="str">
        <f t="shared" si="190"/>
        <v>SE</v>
      </c>
      <c r="C822" s="83" t="str">
        <f t="shared" si="191"/>
        <v>SCAS</v>
      </c>
      <c r="D822" s="70">
        <v>44286</v>
      </c>
      <c r="E822" s="95" t="s">
        <v>458</v>
      </c>
      <c r="F822" s="95" t="s">
        <v>459</v>
      </c>
      <c r="G822" s="95">
        <v>300</v>
      </c>
      <c r="H822" s="124">
        <v>49</v>
      </c>
      <c r="I822" s="136">
        <v>35</v>
      </c>
      <c r="J822" s="95">
        <v>9</v>
      </c>
      <c r="K822" s="95">
        <v>2</v>
      </c>
      <c r="L822" s="95">
        <v>0</v>
      </c>
      <c r="M822" s="95">
        <v>2</v>
      </c>
      <c r="N822" s="124">
        <v>1</v>
      </c>
      <c r="O822" s="125">
        <v>30</v>
      </c>
      <c r="P822" s="95">
        <v>13</v>
      </c>
      <c r="Q822" s="95">
        <v>2</v>
      </c>
      <c r="R822" s="124">
        <v>4</v>
      </c>
      <c r="S822" s="125">
        <v>14</v>
      </c>
      <c r="T822" s="95">
        <v>8</v>
      </c>
      <c r="U822" s="95">
        <v>20</v>
      </c>
      <c r="V822" s="95">
        <v>3</v>
      </c>
      <c r="W822" s="124">
        <v>4</v>
      </c>
      <c r="X822" s="125">
        <v>6</v>
      </c>
      <c r="Y822" s="95">
        <v>15</v>
      </c>
      <c r="Z822" s="95">
        <v>11</v>
      </c>
      <c r="AA822" s="95">
        <v>4</v>
      </c>
      <c r="AB822" s="95">
        <v>0</v>
      </c>
      <c r="AC822" s="124">
        <v>13</v>
      </c>
      <c r="AD822" s="125">
        <v>30</v>
      </c>
      <c r="AE822" s="95">
        <v>13</v>
      </c>
      <c r="AF822" s="95">
        <v>2</v>
      </c>
      <c r="AG822" s="95">
        <v>1</v>
      </c>
      <c r="AH822" s="95">
        <v>3</v>
      </c>
    </row>
    <row r="823" spans="1:34" x14ac:dyDescent="0.2">
      <c r="A823" s="83" t="str">
        <f t="shared" si="189"/>
        <v>111AH944286</v>
      </c>
      <c r="B823" s="83" t="str">
        <f t="shared" si="190"/>
        <v>SE</v>
      </c>
      <c r="C823" s="83" t="str">
        <f t="shared" si="191"/>
        <v>SCAS</v>
      </c>
      <c r="D823" s="70">
        <v>44286</v>
      </c>
      <c r="E823" s="95" t="s">
        <v>532</v>
      </c>
      <c r="F823" s="95" t="s">
        <v>531</v>
      </c>
      <c r="G823" s="95">
        <v>0</v>
      </c>
      <c r="H823" s="124">
        <v>0</v>
      </c>
      <c r="I823" s="136">
        <v>0</v>
      </c>
      <c r="J823" s="95">
        <v>0</v>
      </c>
      <c r="K823" s="95">
        <v>0</v>
      </c>
      <c r="L823" s="95">
        <v>0</v>
      </c>
      <c r="M823" s="95">
        <v>0</v>
      </c>
      <c r="N823" s="124">
        <v>0</v>
      </c>
      <c r="O823" s="125">
        <v>0</v>
      </c>
      <c r="P823" s="95">
        <v>0</v>
      </c>
      <c r="Q823" s="95">
        <v>0</v>
      </c>
      <c r="R823" s="124">
        <v>0</v>
      </c>
      <c r="S823" s="125">
        <v>0</v>
      </c>
      <c r="T823" s="95">
        <v>0</v>
      </c>
      <c r="U823" s="95">
        <v>0</v>
      </c>
      <c r="V823" s="95">
        <v>0</v>
      </c>
      <c r="W823" s="124">
        <v>0</v>
      </c>
      <c r="X823" s="125">
        <v>0</v>
      </c>
      <c r="Y823" s="95">
        <v>0</v>
      </c>
      <c r="Z823" s="95">
        <v>0</v>
      </c>
      <c r="AA823" s="95">
        <v>0</v>
      </c>
      <c r="AB823" s="95">
        <v>0</v>
      </c>
      <c r="AC823" s="124">
        <v>0</v>
      </c>
      <c r="AD823" s="125">
        <v>0</v>
      </c>
      <c r="AE823" s="95">
        <v>0</v>
      </c>
      <c r="AF823" s="95">
        <v>0</v>
      </c>
      <c r="AG823" s="95">
        <v>0</v>
      </c>
      <c r="AH823" s="95">
        <v>0</v>
      </c>
    </row>
    <row r="824" spans="1:34" x14ac:dyDescent="0.2">
      <c r="A824" s="83" t="str">
        <f t="shared" si="189"/>
        <v>111AB244286</v>
      </c>
      <c r="B824" s="83" t="str">
        <f t="shared" si="190"/>
        <v>E</v>
      </c>
      <c r="C824" s="83" t="str">
        <f t="shared" si="191"/>
        <v>HUC</v>
      </c>
      <c r="D824" s="70">
        <v>44286</v>
      </c>
      <c r="E824" s="95" t="s">
        <v>43</v>
      </c>
      <c r="F824" s="95" t="s">
        <v>44</v>
      </c>
      <c r="G824" s="95">
        <v>4304</v>
      </c>
      <c r="H824" s="124">
        <v>906</v>
      </c>
      <c r="I824" s="136">
        <v>663</v>
      </c>
      <c r="J824" s="95">
        <v>166</v>
      </c>
      <c r="K824" s="95">
        <v>30</v>
      </c>
      <c r="L824" s="95">
        <v>27</v>
      </c>
      <c r="M824" s="95">
        <v>17</v>
      </c>
      <c r="N824" s="124">
        <v>3</v>
      </c>
      <c r="O824" s="125">
        <v>803</v>
      </c>
      <c r="P824" s="95">
        <v>78</v>
      </c>
      <c r="Q824" s="95">
        <v>17</v>
      </c>
      <c r="R824" s="124">
        <v>8</v>
      </c>
      <c r="S824" s="125">
        <v>218</v>
      </c>
      <c r="T824" s="95">
        <v>461</v>
      </c>
      <c r="U824" s="95">
        <v>150</v>
      </c>
      <c r="V824" s="95">
        <v>41</v>
      </c>
      <c r="W824" s="124">
        <v>36</v>
      </c>
      <c r="X824" s="125">
        <v>176</v>
      </c>
      <c r="Y824" s="95">
        <v>177</v>
      </c>
      <c r="Z824" s="95">
        <v>426</v>
      </c>
      <c r="AA824" s="95">
        <v>40</v>
      </c>
      <c r="AB824" s="95">
        <v>46</v>
      </c>
      <c r="AC824" s="124">
        <v>41</v>
      </c>
      <c r="AD824" s="125">
        <v>609</v>
      </c>
      <c r="AE824" s="95">
        <v>221</v>
      </c>
      <c r="AF824" s="95">
        <v>34</v>
      </c>
      <c r="AG824" s="95">
        <v>18</v>
      </c>
      <c r="AH824" s="95">
        <v>24</v>
      </c>
    </row>
    <row r="825" spans="1:34" x14ac:dyDescent="0.2">
      <c r="A825" s="83" t="str">
        <f t="shared" ref="A825:A862" si="192">CONCATENATE(E825,D825)</f>
        <v>111AC544286</v>
      </c>
      <c r="B825" s="83" t="str">
        <f t="shared" si="190"/>
        <v>E</v>
      </c>
      <c r="C825" s="83" t="str">
        <f t="shared" si="191"/>
        <v>HUC</v>
      </c>
      <c r="D825" s="70">
        <v>44286</v>
      </c>
      <c r="E825" s="95" t="s">
        <v>92</v>
      </c>
      <c r="F825" s="95" t="s">
        <v>93</v>
      </c>
      <c r="G825" s="95">
        <v>3160</v>
      </c>
      <c r="H825" s="124">
        <v>706</v>
      </c>
      <c r="I825" s="136">
        <v>510</v>
      </c>
      <c r="J825" s="95">
        <v>123</v>
      </c>
      <c r="K825" s="95">
        <v>35</v>
      </c>
      <c r="L825" s="95">
        <v>16</v>
      </c>
      <c r="M825" s="95">
        <v>18</v>
      </c>
      <c r="N825" s="124">
        <v>4</v>
      </c>
      <c r="O825" s="125">
        <v>627</v>
      </c>
      <c r="P825" s="95">
        <v>58</v>
      </c>
      <c r="Q825" s="95">
        <v>11</v>
      </c>
      <c r="R825" s="124">
        <v>10</v>
      </c>
      <c r="S825" s="125">
        <v>180</v>
      </c>
      <c r="T825" s="95">
        <v>367</v>
      </c>
      <c r="U825" s="95">
        <v>100</v>
      </c>
      <c r="V825" s="95">
        <v>33</v>
      </c>
      <c r="W825" s="124">
        <v>26</v>
      </c>
      <c r="X825" s="125">
        <v>150</v>
      </c>
      <c r="Y825" s="95">
        <v>157</v>
      </c>
      <c r="Z825" s="95">
        <v>296</v>
      </c>
      <c r="AA825" s="95">
        <v>21</v>
      </c>
      <c r="AB825" s="95">
        <v>44</v>
      </c>
      <c r="AC825" s="124">
        <v>38</v>
      </c>
      <c r="AD825" s="125">
        <v>475</v>
      </c>
      <c r="AE825" s="95">
        <v>164</v>
      </c>
      <c r="AF825" s="95">
        <v>33</v>
      </c>
      <c r="AG825" s="95">
        <v>15</v>
      </c>
      <c r="AH825" s="95">
        <v>19</v>
      </c>
    </row>
    <row r="826" spans="1:34" x14ac:dyDescent="0.2">
      <c r="A826" s="83" t="str">
        <f t="shared" si="192"/>
        <v>111AG744286</v>
      </c>
      <c r="B826" s="83" t="str">
        <f t="shared" si="190"/>
        <v>E</v>
      </c>
      <c r="C826" s="83" t="str">
        <f t="shared" si="191"/>
        <v>HUC</v>
      </c>
      <c r="D826" s="70">
        <v>44286</v>
      </c>
      <c r="E826" s="95" t="s">
        <v>304</v>
      </c>
      <c r="F826" s="95" t="s">
        <v>305</v>
      </c>
      <c r="G826" s="95">
        <v>2794</v>
      </c>
      <c r="H826" s="124">
        <v>527</v>
      </c>
      <c r="I826" s="136">
        <v>386</v>
      </c>
      <c r="J826" s="95">
        <v>96</v>
      </c>
      <c r="K826" s="95">
        <v>18</v>
      </c>
      <c r="L826" s="95">
        <v>12</v>
      </c>
      <c r="M826" s="95">
        <v>13</v>
      </c>
      <c r="N826" s="124">
        <v>2</v>
      </c>
      <c r="O826" s="125">
        <v>458</v>
      </c>
      <c r="P826" s="95">
        <v>51</v>
      </c>
      <c r="Q826" s="95">
        <v>11</v>
      </c>
      <c r="R826" s="124">
        <v>7</v>
      </c>
      <c r="S826" s="125">
        <v>108</v>
      </c>
      <c r="T826" s="95">
        <v>288</v>
      </c>
      <c r="U826" s="95">
        <v>94</v>
      </c>
      <c r="V826" s="95">
        <v>17</v>
      </c>
      <c r="W826" s="124">
        <v>20</v>
      </c>
      <c r="X826" s="125">
        <v>112</v>
      </c>
      <c r="Y826" s="95">
        <v>144</v>
      </c>
      <c r="Z826" s="95">
        <v>201</v>
      </c>
      <c r="AA826" s="95">
        <v>18</v>
      </c>
      <c r="AB826" s="95">
        <v>27</v>
      </c>
      <c r="AC826" s="124">
        <v>25</v>
      </c>
      <c r="AD826" s="125">
        <v>349</v>
      </c>
      <c r="AE826" s="95">
        <v>134</v>
      </c>
      <c r="AF826" s="95">
        <v>21</v>
      </c>
      <c r="AG826" s="95">
        <v>16</v>
      </c>
      <c r="AH826" s="95">
        <v>7</v>
      </c>
    </row>
    <row r="827" spans="1:34" x14ac:dyDescent="0.2">
      <c r="A827" s="83" t="str">
        <f t="shared" si="192"/>
        <v>111AI344286</v>
      </c>
      <c r="B827" s="83" t="str">
        <f t="shared" si="190"/>
        <v>E</v>
      </c>
      <c r="C827" s="83" t="str">
        <f t="shared" si="191"/>
        <v>HUC</v>
      </c>
      <c r="D827" s="70">
        <v>44286</v>
      </c>
      <c r="E827" s="95" t="s">
        <v>538</v>
      </c>
      <c r="F827" s="95" t="s">
        <v>537</v>
      </c>
      <c r="G827" s="95">
        <v>958</v>
      </c>
      <c r="H827" s="124">
        <v>191</v>
      </c>
      <c r="I827" s="136">
        <v>147</v>
      </c>
      <c r="J827" s="95">
        <v>29</v>
      </c>
      <c r="K827" s="95">
        <v>3</v>
      </c>
      <c r="L827" s="95">
        <v>10</v>
      </c>
      <c r="M827" s="95">
        <v>2</v>
      </c>
      <c r="N827" s="124">
        <v>0</v>
      </c>
      <c r="O827" s="125">
        <v>169</v>
      </c>
      <c r="P827" s="95">
        <v>14</v>
      </c>
      <c r="Q827" s="95">
        <v>4</v>
      </c>
      <c r="R827" s="124">
        <v>4</v>
      </c>
      <c r="S827" s="125">
        <v>48</v>
      </c>
      <c r="T827" s="95">
        <v>101</v>
      </c>
      <c r="U827" s="95">
        <v>28</v>
      </c>
      <c r="V827" s="95">
        <v>9</v>
      </c>
      <c r="W827" s="124">
        <v>5</v>
      </c>
      <c r="X827" s="125">
        <v>45</v>
      </c>
      <c r="Y827" s="95">
        <v>47</v>
      </c>
      <c r="Z827" s="95">
        <v>74</v>
      </c>
      <c r="AA827" s="95">
        <v>6</v>
      </c>
      <c r="AB827" s="95">
        <v>9</v>
      </c>
      <c r="AC827" s="124">
        <v>10</v>
      </c>
      <c r="AD827" s="125">
        <v>132</v>
      </c>
      <c r="AE827" s="95">
        <v>40</v>
      </c>
      <c r="AF827" s="95">
        <v>10</v>
      </c>
      <c r="AG827" s="95">
        <v>2</v>
      </c>
      <c r="AH827" s="95">
        <v>7</v>
      </c>
    </row>
    <row r="828" spans="1:34" ht="13.2" x14ac:dyDescent="0.25">
      <c r="A828" s="82" t="str">
        <f t="shared" si="192"/>
        <v>111AD544469</v>
      </c>
      <c r="B828" s="82" t="str">
        <f t="shared" si="190"/>
        <v>L</v>
      </c>
      <c r="C828" s="82" t="str">
        <f t="shared" si="191"/>
        <v>LCW</v>
      </c>
      <c r="D828" s="90">
        <v>44469</v>
      </c>
      <c r="E828" s="147" t="s">
        <v>113</v>
      </c>
      <c r="F828" s="147" t="s">
        <v>114</v>
      </c>
      <c r="G828" s="147">
        <v>900</v>
      </c>
      <c r="H828" s="147">
        <v>105</v>
      </c>
      <c r="I828" s="147">
        <v>58</v>
      </c>
      <c r="J828" s="147">
        <v>34</v>
      </c>
      <c r="K828" s="147">
        <v>1</v>
      </c>
      <c r="L828" s="147">
        <v>3</v>
      </c>
      <c r="M828" s="147">
        <v>4</v>
      </c>
      <c r="N828" s="147">
        <v>5</v>
      </c>
      <c r="O828" s="147"/>
      <c r="P828" s="147"/>
      <c r="Q828" s="147"/>
      <c r="R828" s="147"/>
      <c r="S828" s="147"/>
      <c r="T828" s="147"/>
      <c r="U828" s="147"/>
      <c r="V828" s="147"/>
      <c r="W828" s="147"/>
      <c r="X828" s="147">
        <v>19</v>
      </c>
      <c r="Y828" s="147">
        <v>24</v>
      </c>
      <c r="Z828" s="147">
        <v>20</v>
      </c>
      <c r="AA828" s="147">
        <v>27</v>
      </c>
      <c r="AB828" s="147">
        <v>11</v>
      </c>
      <c r="AC828" s="147">
        <v>4</v>
      </c>
      <c r="AD828" s="147"/>
      <c r="AE828" s="147"/>
      <c r="AF828" s="147"/>
      <c r="AG828" s="147"/>
      <c r="AH828" s="147"/>
    </row>
    <row r="829" spans="1:34" ht="13.2" x14ac:dyDescent="0.25">
      <c r="A829" s="83" t="str">
        <f t="shared" si="192"/>
        <v>111AF144469</v>
      </c>
      <c r="B829" s="83" t="str">
        <f t="shared" si="190"/>
        <v>SW</v>
      </c>
      <c r="C829" s="83" t="str">
        <f t="shared" si="191"/>
        <v>Kernow Health</v>
      </c>
      <c r="D829" s="70">
        <v>44469</v>
      </c>
      <c r="E829" t="s">
        <v>192</v>
      </c>
      <c r="F829" t="s">
        <v>193</v>
      </c>
      <c r="G829">
        <v>49874</v>
      </c>
      <c r="H829">
        <v>1047</v>
      </c>
      <c r="I829">
        <v>612</v>
      </c>
      <c r="J829">
        <v>185</v>
      </c>
      <c r="K829">
        <v>75</v>
      </c>
      <c r="L829">
        <v>64</v>
      </c>
      <c r="M829">
        <v>97</v>
      </c>
      <c r="N829">
        <v>14</v>
      </c>
      <c r="O829"/>
      <c r="P829"/>
      <c r="Q829"/>
      <c r="R829"/>
      <c r="S829"/>
      <c r="T829"/>
      <c r="U829"/>
      <c r="V829"/>
      <c r="W829"/>
      <c r="X829">
        <v>197</v>
      </c>
      <c r="Y829">
        <v>193</v>
      </c>
      <c r="Z829">
        <v>532</v>
      </c>
      <c r="AA829">
        <v>25</v>
      </c>
      <c r="AB829">
        <v>75</v>
      </c>
      <c r="AC829">
        <v>25</v>
      </c>
      <c r="AD829"/>
      <c r="AE829"/>
      <c r="AF829"/>
      <c r="AG829"/>
      <c r="AH829"/>
    </row>
    <row r="830" spans="1:34" ht="13.2" x14ac:dyDescent="0.25">
      <c r="A830" s="83" t="str">
        <f t="shared" si="192"/>
        <v>111AF444469</v>
      </c>
      <c r="B830" s="83" t="str">
        <f t="shared" si="190"/>
        <v>M</v>
      </c>
      <c r="C830" s="83" t="str">
        <f t="shared" si="191"/>
        <v>Vocare</v>
      </c>
      <c r="D830" s="70">
        <v>44469</v>
      </c>
      <c r="E830" t="s">
        <v>200</v>
      </c>
      <c r="F830" t="s">
        <v>201</v>
      </c>
      <c r="G830">
        <v>80235</v>
      </c>
      <c r="H830">
        <v>2218</v>
      </c>
      <c r="I830">
        <v>1319</v>
      </c>
      <c r="J830">
        <v>395</v>
      </c>
      <c r="K830">
        <v>156</v>
      </c>
      <c r="L830">
        <v>129</v>
      </c>
      <c r="M830">
        <v>178</v>
      </c>
      <c r="N830">
        <v>41</v>
      </c>
      <c r="O830"/>
      <c r="P830"/>
      <c r="Q830"/>
      <c r="R830"/>
      <c r="S830"/>
      <c r="T830"/>
      <c r="U830"/>
      <c r="V830"/>
      <c r="W830"/>
      <c r="X830">
        <v>348</v>
      </c>
      <c r="Y830">
        <v>566</v>
      </c>
      <c r="Z830">
        <v>1006</v>
      </c>
      <c r="AA830">
        <v>49</v>
      </c>
      <c r="AB830">
        <v>211</v>
      </c>
      <c r="AC830">
        <v>38</v>
      </c>
      <c r="AD830"/>
      <c r="AE830"/>
      <c r="AF830"/>
      <c r="AG830"/>
      <c r="AH830"/>
    </row>
    <row r="831" spans="1:34" ht="13.2" x14ac:dyDescent="0.25">
      <c r="A831" s="83" t="str">
        <f t="shared" si="192"/>
        <v>111AG544469</v>
      </c>
      <c r="B831" s="83" t="str">
        <f t="shared" si="190"/>
        <v>L</v>
      </c>
      <c r="C831" s="83" t="str">
        <f t="shared" si="191"/>
        <v>Vocare</v>
      </c>
      <c r="D831" s="70">
        <v>44469</v>
      </c>
      <c r="E831" t="s">
        <v>296</v>
      </c>
      <c r="F831" t="s">
        <v>297</v>
      </c>
      <c r="G831">
        <v>100189</v>
      </c>
      <c r="H831">
        <v>2041</v>
      </c>
      <c r="I831">
        <v>1233</v>
      </c>
      <c r="J831">
        <v>396</v>
      </c>
      <c r="K831">
        <v>149</v>
      </c>
      <c r="L831">
        <v>100</v>
      </c>
      <c r="M831">
        <v>123</v>
      </c>
      <c r="N831">
        <v>40</v>
      </c>
      <c r="O831"/>
      <c r="P831"/>
      <c r="Q831"/>
      <c r="R831"/>
      <c r="S831"/>
      <c r="T831"/>
      <c r="U831"/>
      <c r="V831"/>
      <c r="W831"/>
      <c r="X831">
        <v>301</v>
      </c>
      <c r="Y831">
        <v>640</v>
      </c>
      <c r="Z831">
        <v>838</v>
      </c>
      <c r="AA831">
        <v>64</v>
      </c>
      <c r="AB831">
        <v>145</v>
      </c>
      <c r="AC831">
        <v>53</v>
      </c>
      <c r="AD831"/>
      <c r="AE831"/>
      <c r="AF831"/>
      <c r="AG831"/>
      <c r="AH831"/>
    </row>
    <row r="832" spans="1:34" ht="13.2" x14ac:dyDescent="0.25">
      <c r="A832" s="83" t="str">
        <f t="shared" si="192"/>
        <v>111AH144469</v>
      </c>
      <c r="B832" s="83" t="str">
        <f t="shared" si="190"/>
        <v>SW</v>
      </c>
      <c r="C832" s="83" t="str">
        <f t="shared" si="191"/>
        <v>Medvivo</v>
      </c>
      <c r="D832" s="70">
        <v>44469</v>
      </c>
      <c r="E832" t="s">
        <v>493</v>
      </c>
      <c r="F832" t="s">
        <v>492</v>
      </c>
      <c r="G832">
        <v>77623</v>
      </c>
      <c r="H832">
        <v>2038</v>
      </c>
      <c r="I832">
        <v>1222</v>
      </c>
      <c r="J832">
        <v>424</v>
      </c>
      <c r="K832">
        <v>132</v>
      </c>
      <c r="L832">
        <v>103</v>
      </c>
      <c r="M832">
        <v>120</v>
      </c>
      <c r="N832">
        <v>37</v>
      </c>
      <c r="O832"/>
      <c r="P832"/>
      <c r="Q832"/>
      <c r="R832"/>
      <c r="S832"/>
      <c r="T832"/>
      <c r="U832"/>
      <c r="V832"/>
      <c r="W832"/>
      <c r="X832">
        <v>281</v>
      </c>
      <c r="Y832">
        <v>431</v>
      </c>
      <c r="Z832">
        <v>1058</v>
      </c>
      <c r="AA832">
        <v>41</v>
      </c>
      <c r="AB832">
        <v>172</v>
      </c>
      <c r="AC832">
        <v>55</v>
      </c>
      <c r="AD832"/>
      <c r="AE832"/>
      <c r="AF832"/>
      <c r="AG832"/>
      <c r="AH832"/>
    </row>
    <row r="833" spans="1:34" ht="13.2" x14ac:dyDescent="0.25">
      <c r="A833" s="83" t="str">
        <f t="shared" si="192"/>
        <v>111AA244469</v>
      </c>
      <c r="B833" s="83" t="str">
        <f t="shared" si="190"/>
        <v>M</v>
      </c>
      <c r="C833" s="83" t="str">
        <f t="shared" si="191"/>
        <v>DHU</v>
      </c>
      <c r="D833" s="70">
        <v>44469</v>
      </c>
      <c r="E833" t="s">
        <v>25</v>
      </c>
      <c r="F833" t="s">
        <v>670</v>
      </c>
      <c r="G833">
        <v>650</v>
      </c>
      <c r="H833">
        <v>125</v>
      </c>
      <c r="I833">
        <v>80</v>
      </c>
      <c r="J833">
        <v>29</v>
      </c>
      <c r="K833">
        <v>7</v>
      </c>
      <c r="L833">
        <v>8</v>
      </c>
      <c r="M833">
        <v>0</v>
      </c>
      <c r="N833">
        <v>1</v>
      </c>
      <c r="O833"/>
      <c r="P833"/>
      <c r="Q833"/>
      <c r="R833"/>
      <c r="S833"/>
      <c r="T833"/>
      <c r="U833"/>
      <c r="V833"/>
      <c r="W833"/>
      <c r="X833">
        <v>9</v>
      </c>
      <c r="Y833">
        <v>32</v>
      </c>
      <c r="Z833">
        <v>58</v>
      </c>
      <c r="AA833">
        <v>7</v>
      </c>
      <c r="AB833">
        <v>13</v>
      </c>
      <c r="AC833">
        <v>6</v>
      </c>
      <c r="AD833"/>
      <c r="AE833"/>
      <c r="AF833"/>
      <c r="AG833"/>
      <c r="AH833"/>
    </row>
    <row r="834" spans="1:34" ht="13.2" x14ac:dyDescent="0.25">
      <c r="A834" s="83" t="str">
        <f t="shared" si="192"/>
        <v>111AA444469</v>
      </c>
      <c r="B834" s="83" t="str">
        <f t="shared" si="190"/>
        <v>M</v>
      </c>
      <c r="C834" s="83" t="str">
        <f t="shared" si="191"/>
        <v>DHU</v>
      </c>
      <c r="D834" s="70">
        <v>44469</v>
      </c>
      <c r="E834" t="s">
        <v>28</v>
      </c>
      <c r="F834" t="s">
        <v>671</v>
      </c>
      <c r="G834">
        <v>650</v>
      </c>
      <c r="H834">
        <v>127</v>
      </c>
      <c r="I834">
        <v>79</v>
      </c>
      <c r="J834">
        <v>31</v>
      </c>
      <c r="K834">
        <v>12</v>
      </c>
      <c r="L834">
        <v>5</v>
      </c>
      <c r="M834">
        <v>0</v>
      </c>
      <c r="N834">
        <v>0</v>
      </c>
      <c r="O834"/>
      <c r="P834"/>
      <c r="Q834"/>
      <c r="R834"/>
      <c r="S834"/>
      <c r="T834"/>
      <c r="U834"/>
      <c r="V834"/>
      <c r="W834"/>
      <c r="X834">
        <v>9</v>
      </c>
      <c r="Y834">
        <v>19</v>
      </c>
      <c r="Z834">
        <v>74</v>
      </c>
      <c r="AA834">
        <v>12</v>
      </c>
      <c r="AB834">
        <v>11</v>
      </c>
      <c r="AC834">
        <v>2</v>
      </c>
      <c r="AD834"/>
      <c r="AE834"/>
      <c r="AF834"/>
      <c r="AG834"/>
      <c r="AH834"/>
    </row>
    <row r="835" spans="1:34" ht="13.2" x14ac:dyDescent="0.25">
      <c r="A835" s="83" t="str">
        <f t="shared" si="192"/>
        <v>111AA544469</v>
      </c>
      <c r="B835" s="83" t="str">
        <f t="shared" si="190"/>
        <v>M</v>
      </c>
      <c r="C835" s="83" t="str">
        <f t="shared" si="191"/>
        <v>DHU</v>
      </c>
      <c r="D835" s="70">
        <v>44469</v>
      </c>
      <c r="E835" t="s">
        <v>30</v>
      </c>
      <c r="F835" t="s">
        <v>31</v>
      </c>
      <c r="G835">
        <v>650</v>
      </c>
      <c r="H835">
        <v>121</v>
      </c>
      <c r="I835">
        <v>71</v>
      </c>
      <c r="J835">
        <v>25</v>
      </c>
      <c r="K835">
        <v>12</v>
      </c>
      <c r="L835">
        <v>9</v>
      </c>
      <c r="M835">
        <v>0</v>
      </c>
      <c r="N835">
        <v>4</v>
      </c>
      <c r="O835"/>
      <c r="P835"/>
      <c r="Q835"/>
      <c r="R835"/>
      <c r="S835"/>
      <c r="T835"/>
      <c r="U835"/>
      <c r="V835"/>
      <c r="W835"/>
      <c r="X835">
        <v>10</v>
      </c>
      <c r="Y835">
        <v>26</v>
      </c>
      <c r="Z835">
        <v>59</v>
      </c>
      <c r="AA835">
        <v>8</v>
      </c>
      <c r="AB835">
        <v>8</v>
      </c>
      <c r="AC835">
        <v>10</v>
      </c>
      <c r="AD835"/>
      <c r="AE835"/>
      <c r="AF835"/>
      <c r="AG835"/>
      <c r="AH835"/>
    </row>
    <row r="836" spans="1:34" ht="13.2" x14ac:dyDescent="0.25">
      <c r="A836" s="83" t="str">
        <f t="shared" si="192"/>
        <v>111AC644469</v>
      </c>
      <c r="B836" s="83" t="str">
        <f t="shared" si="190"/>
        <v>M</v>
      </c>
      <c r="C836" s="83" t="str">
        <f t="shared" si="191"/>
        <v>DHU</v>
      </c>
      <c r="D836" s="70">
        <v>44469</v>
      </c>
      <c r="E836" t="s">
        <v>94</v>
      </c>
      <c r="F836" t="s">
        <v>95</v>
      </c>
      <c r="G836">
        <v>650</v>
      </c>
      <c r="H836">
        <v>97</v>
      </c>
      <c r="I836">
        <v>52</v>
      </c>
      <c r="J836">
        <v>34</v>
      </c>
      <c r="K836">
        <v>7</v>
      </c>
      <c r="L836">
        <v>3</v>
      </c>
      <c r="M836">
        <v>0</v>
      </c>
      <c r="N836">
        <v>1</v>
      </c>
      <c r="O836"/>
      <c r="P836"/>
      <c r="Q836"/>
      <c r="R836"/>
      <c r="S836"/>
      <c r="T836"/>
      <c r="U836"/>
      <c r="V836"/>
      <c r="W836"/>
      <c r="X836">
        <v>13</v>
      </c>
      <c r="Y836">
        <v>16</v>
      </c>
      <c r="Z836">
        <v>49</v>
      </c>
      <c r="AA836">
        <v>7</v>
      </c>
      <c r="AB836">
        <v>8</v>
      </c>
      <c r="AC836">
        <v>4</v>
      </c>
      <c r="AD836"/>
      <c r="AE836"/>
      <c r="AF836"/>
      <c r="AG836"/>
      <c r="AH836"/>
    </row>
    <row r="837" spans="1:34" ht="13.2" x14ac:dyDescent="0.25">
      <c r="A837" s="83" t="str">
        <f t="shared" si="192"/>
        <v>111AC744469</v>
      </c>
      <c r="B837" s="83" t="str">
        <f t="shared" si="190"/>
        <v>E</v>
      </c>
      <c r="C837" s="83" t="str">
        <f t="shared" si="191"/>
        <v>DHU</v>
      </c>
      <c r="D837" s="70">
        <v>44469</v>
      </c>
      <c r="E837" t="s">
        <v>96</v>
      </c>
      <c r="F837" t="s">
        <v>97</v>
      </c>
      <c r="G837">
        <v>650</v>
      </c>
      <c r="H837">
        <v>117</v>
      </c>
      <c r="I837">
        <v>73</v>
      </c>
      <c r="J837">
        <v>25</v>
      </c>
      <c r="K837">
        <v>7</v>
      </c>
      <c r="L837">
        <v>12</v>
      </c>
      <c r="M837">
        <v>0</v>
      </c>
      <c r="N837">
        <v>0</v>
      </c>
      <c r="O837"/>
      <c r="P837"/>
      <c r="Q837"/>
      <c r="R837"/>
      <c r="S837"/>
      <c r="T837"/>
      <c r="U837"/>
      <c r="V837"/>
      <c r="W837"/>
      <c r="X837">
        <v>10</v>
      </c>
      <c r="Y837">
        <v>17</v>
      </c>
      <c r="Z837">
        <v>70</v>
      </c>
      <c r="AA837">
        <v>13</v>
      </c>
      <c r="AB837">
        <v>3</v>
      </c>
      <c r="AC837">
        <v>4</v>
      </c>
      <c r="AD837"/>
      <c r="AE837"/>
      <c r="AF837"/>
      <c r="AG837"/>
      <c r="AH837"/>
    </row>
    <row r="838" spans="1:34" ht="13.2" x14ac:dyDescent="0.25">
      <c r="A838" s="83" t="str">
        <f t="shared" si="192"/>
        <v>111AC844469</v>
      </c>
      <c r="B838" s="83" t="str">
        <f t="shared" si="190"/>
        <v>M</v>
      </c>
      <c r="C838" s="83" t="str">
        <f t="shared" si="191"/>
        <v>DHU</v>
      </c>
      <c r="D838" s="70">
        <v>44469</v>
      </c>
      <c r="E838" t="s">
        <v>101</v>
      </c>
      <c r="F838" t="s">
        <v>672</v>
      </c>
      <c r="G838">
        <v>650</v>
      </c>
      <c r="H838">
        <v>115</v>
      </c>
      <c r="I838">
        <v>64</v>
      </c>
      <c r="J838">
        <v>29</v>
      </c>
      <c r="K838">
        <v>8</v>
      </c>
      <c r="L838">
        <v>12</v>
      </c>
      <c r="M838">
        <v>0</v>
      </c>
      <c r="N838">
        <v>2</v>
      </c>
      <c r="O838"/>
      <c r="P838"/>
      <c r="Q838"/>
      <c r="R838"/>
      <c r="S838"/>
      <c r="T838"/>
      <c r="U838"/>
      <c r="V838"/>
      <c r="W838"/>
      <c r="X838">
        <v>8</v>
      </c>
      <c r="Y838">
        <v>27</v>
      </c>
      <c r="Z838">
        <v>57</v>
      </c>
      <c r="AA838">
        <v>7</v>
      </c>
      <c r="AB838">
        <v>7</v>
      </c>
      <c r="AC838">
        <v>9</v>
      </c>
      <c r="AD838"/>
      <c r="AE838"/>
      <c r="AF838"/>
      <c r="AG838"/>
      <c r="AH838"/>
    </row>
    <row r="839" spans="1:34" ht="13.2" x14ac:dyDescent="0.25">
      <c r="A839" s="83" t="str">
        <f t="shared" si="192"/>
        <v>111AH844469</v>
      </c>
      <c r="B839" s="83" t="str">
        <f t="shared" si="190"/>
        <v>SW</v>
      </c>
      <c r="C839" s="83" t="str">
        <f t="shared" si="191"/>
        <v>Devon Doctors Ltd.</v>
      </c>
      <c r="D839" s="70">
        <v>44469</v>
      </c>
      <c r="E839" t="s">
        <v>569</v>
      </c>
      <c r="F839" t="s">
        <v>570</v>
      </c>
      <c r="G839">
        <v>3594</v>
      </c>
      <c r="H839">
        <v>656</v>
      </c>
      <c r="I839">
        <v>338</v>
      </c>
      <c r="J839">
        <v>127</v>
      </c>
      <c r="K839">
        <v>65</v>
      </c>
      <c r="L839">
        <v>46</v>
      </c>
      <c r="M839">
        <v>74</v>
      </c>
      <c r="N839">
        <v>6</v>
      </c>
      <c r="O839"/>
      <c r="P839"/>
      <c r="Q839"/>
      <c r="R839"/>
      <c r="S839"/>
      <c r="T839"/>
      <c r="U839"/>
      <c r="V839"/>
      <c r="W839"/>
      <c r="X839">
        <v>130</v>
      </c>
      <c r="Y839">
        <v>187</v>
      </c>
      <c r="Z839">
        <v>120</v>
      </c>
      <c r="AA839">
        <v>179</v>
      </c>
      <c r="AB839">
        <v>37</v>
      </c>
      <c r="AC839">
        <v>3</v>
      </c>
      <c r="AD839"/>
      <c r="AE839"/>
      <c r="AF839"/>
      <c r="AG839"/>
      <c r="AH839"/>
    </row>
    <row r="840" spans="1:34" ht="13.2" x14ac:dyDescent="0.25">
      <c r="A840" s="83" t="str">
        <f t="shared" si="192"/>
        <v>111AI644469</v>
      </c>
      <c r="B840" s="83" t="str">
        <f t="shared" si="190"/>
        <v>SW</v>
      </c>
      <c r="C840" s="83" t="str">
        <f t="shared" si="191"/>
        <v>Devon Doctors Ltd.</v>
      </c>
      <c r="D840" s="70">
        <v>44469</v>
      </c>
      <c r="E840" t="s">
        <v>586</v>
      </c>
      <c r="F840" t="s">
        <v>587</v>
      </c>
      <c r="G840">
        <v>1088</v>
      </c>
      <c r="H840">
        <v>825</v>
      </c>
      <c r="I840">
        <v>425</v>
      </c>
      <c r="J840">
        <v>125</v>
      </c>
      <c r="K840">
        <v>92</v>
      </c>
      <c r="L840">
        <v>68</v>
      </c>
      <c r="M840">
        <v>98</v>
      </c>
      <c r="N840">
        <v>17</v>
      </c>
      <c r="O840"/>
      <c r="P840"/>
      <c r="Q840"/>
      <c r="R840"/>
      <c r="S840"/>
      <c r="T840"/>
      <c r="U840"/>
      <c r="V840"/>
      <c r="W840"/>
      <c r="X840">
        <v>182</v>
      </c>
      <c r="Y840">
        <v>152</v>
      </c>
      <c r="Z840">
        <v>289</v>
      </c>
      <c r="AA840">
        <v>153</v>
      </c>
      <c r="AB840">
        <v>49</v>
      </c>
      <c r="AC840">
        <v>0</v>
      </c>
      <c r="AD840"/>
      <c r="AE840"/>
      <c r="AF840"/>
      <c r="AG840"/>
      <c r="AH840"/>
    </row>
    <row r="841" spans="1:34" ht="13.2" x14ac:dyDescent="0.25">
      <c r="A841" s="83" t="str">
        <f t="shared" si="192"/>
        <v>111AE744469</v>
      </c>
      <c r="B841" s="83" t="str">
        <f t="shared" si="190"/>
        <v>SW</v>
      </c>
      <c r="C841" s="83" t="str">
        <f t="shared" si="191"/>
        <v>PPG</v>
      </c>
      <c r="D841" s="70">
        <v>44469</v>
      </c>
      <c r="E841" t="s">
        <v>177</v>
      </c>
      <c r="F841" t="s">
        <v>178</v>
      </c>
      <c r="G841">
        <v>7644</v>
      </c>
      <c r="H841">
        <v>1376</v>
      </c>
      <c r="I841">
        <v>711</v>
      </c>
      <c r="J841">
        <v>277</v>
      </c>
      <c r="K841">
        <v>123</v>
      </c>
      <c r="L841">
        <v>119</v>
      </c>
      <c r="M841">
        <v>138</v>
      </c>
      <c r="N841">
        <v>8</v>
      </c>
      <c r="O841"/>
      <c r="P841"/>
      <c r="Q841"/>
      <c r="R841"/>
      <c r="S841"/>
      <c r="T841"/>
      <c r="U841"/>
      <c r="V841"/>
      <c r="W841"/>
      <c r="X841">
        <v>214</v>
      </c>
      <c r="Y841">
        <v>309</v>
      </c>
      <c r="Z841">
        <v>315</v>
      </c>
      <c r="AA841">
        <v>444</v>
      </c>
      <c r="AB841">
        <v>94</v>
      </c>
      <c r="AC841">
        <v>0</v>
      </c>
      <c r="AD841"/>
      <c r="AE841"/>
      <c r="AF841"/>
      <c r="AG841"/>
      <c r="AH841"/>
    </row>
    <row r="842" spans="1:34" ht="13.2" x14ac:dyDescent="0.25">
      <c r="A842" s="83" t="str">
        <f t="shared" si="192"/>
        <v>111AH244469</v>
      </c>
      <c r="B842" s="83" t="str">
        <f t="shared" si="190"/>
        <v>SW</v>
      </c>
      <c r="C842" s="83" t="str">
        <f t="shared" si="191"/>
        <v>PPG</v>
      </c>
      <c r="D842" s="70">
        <v>44469</v>
      </c>
      <c r="E842" t="s">
        <v>496</v>
      </c>
      <c r="F842" t="s">
        <v>495</v>
      </c>
      <c r="G842">
        <v>4227</v>
      </c>
      <c r="H842">
        <v>761</v>
      </c>
      <c r="I842">
        <v>406</v>
      </c>
      <c r="J842">
        <v>153</v>
      </c>
      <c r="K842">
        <v>66</v>
      </c>
      <c r="L842">
        <v>72</v>
      </c>
      <c r="M842">
        <v>4</v>
      </c>
      <c r="N842">
        <v>60</v>
      </c>
      <c r="O842"/>
      <c r="P842"/>
      <c r="Q842"/>
      <c r="R842"/>
      <c r="S842"/>
      <c r="T842"/>
      <c r="U842"/>
      <c r="V842"/>
      <c r="W842"/>
      <c r="X842">
        <v>107</v>
      </c>
      <c r="Y842">
        <v>177</v>
      </c>
      <c r="Z842">
        <v>159</v>
      </c>
      <c r="AA842">
        <v>269</v>
      </c>
      <c r="AB842">
        <v>49</v>
      </c>
      <c r="AC842">
        <v>0</v>
      </c>
      <c r="AD842"/>
      <c r="AE842"/>
      <c r="AF842"/>
      <c r="AG842"/>
      <c r="AH842"/>
    </row>
    <row r="843" spans="1:34" ht="13.2" x14ac:dyDescent="0.25">
      <c r="A843" s="83" t="str">
        <f t="shared" si="192"/>
        <v>111AH744469</v>
      </c>
      <c r="B843" s="83" t="str">
        <f t="shared" si="190"/>
        <v>E</v>
      </c>
      <c r="C843" s="83" t="str">
        <f t="shared" si="191"/>
        <v>PPG</v>
      </c>
      <c r="D843" s="70">
        <v>44469</v>
      </c>
      <c r="E843" t="s">
        <v>512</v>
      </c>
      <c r="F843" t="s">
        <v>513</v>
      </c>
      <c r="G843">
        <v>2358</v>
      </c>
      <c r="H843">
        <v>1310</v>
      </c>
      <c r="I843">
        <v>722</v>
      </c>
      <c r="J843">
        <v>239</v>
      </c>
      <c r="K843">
        <v>109</v>
      </c>
      <c r="L843">
        <v>102</v>
      </c>
      <c r="M843">
        <v>135</v>
      </c>
      <c r="N843">
        <v>3</v>
      </c>
      <c r="O843"/>
      <c r="P843"/>
      <c r="Q843"/>
      <c r="R843"/>
      <c r="S843"/>
      <c r="T843"/>
      <c r="U843"/>
      <c r="V843"/>
      <c r="W843"/>
      <c r="X843">
        <v>172</v>
      </c>
      <c r="Y843">
        <v>370</v>
      </c>
      <c r="Z843">
        <v>272</v>
      </c>
      <c r="AA843">
        <v>393</v>
      </c>
      <c r="AB843">
        <v>103</v>
      </c>
      <c r="AC843">
        <v>0</v>
      </c>
      <c r="AD843"/>
      <c r="AE843"/>
      <c r="AF843"/>
      <c r="AG843"/>
      <c r="AH843"/>
    </row>
    <row r="844" spans="1:34" ht="13.2" x14ac:dyDescent="0.25">
      <c r="A844" s="83" t="str">
        <f t="shared" si="192"/>
        <v>111AI244469</v>
      </c>
      <c r="B844" s="83" t="str">
        <f t="shared" si="190"/>
        <v>SE</v>
      </c>
      <c r="C844" s="83" t="str">
        <f t="shared" si="191"/>
        <v>PPG</v>
      </c>
      <c r="D844" s="70">
        <v>44469</v>
      </c>
      <c r="E844" t="s">
        <v>534</v>
      </c>
      <c r="F844" t="s">
        <v>533</v>
      </c>
      <c r="G844">
        <v>6883</v>
      </c>
      <c r="H844">
        <v>1239</v>
      </c>
      <c r="I844">
        <v>701</v>
      </c>
      <c r="J844">
        <v>227</v>
      </c>
      <c r="K844">
        <v>94</v>
      </c>
      <c r="L844">
        <v>78</v>
      </c>
      <c r="M844">
        <v>136</v>
      </c>
      <c r="N844">
        <v>3</v>
      </c>
      <c r="O844"/>
      <c r="P844"/>
      <c r="Q844"/>
      <c r="R844"/>
      <c r="S844"/>
      <c r="T844"/>
      <c r="U844"/>
      <c r="V844"/>
      <c r="W844"/>
      <c r="X844">
        <v>152</v>
      </c>
      <c r="Y844">
        <v>351</v>
      </c>
      <c r="Z844">
        <v>288</v>
      </c>
      <c r="AA844">
        <v>360</v>
      </c>
      <c r="AB844">
        <v>88</v>
      </c>
      <c r="AC844">
        <v>0</v>
      </c>
      <c r="AD844"/>
      <c r="AE844"/>
      <c r="AF844"/>
      <c r="AG844"/>
      <c r="AH844"/>
    </row>
    <row r="845" spans="1:34" ht="13.2" x14ac:dyDescent="0.25">
      <c r="A845" s="83" t="str">
        <f t="shared" si="192"/>
        <v>111AG844469</v>
      </c>
      <c r="B845" s="83" t="str">
        <f t="shared" si="190"/>
        <v>E</v>
      </c>
      <c r="C845" s="83" t="str">
        <f t="shared" si="191"/>
        <v>IC24</v>
      </c>
      <c r="D845" s="70">
        <v>44469</v>
      </c>
      <c r="E845" t="s">
        <v>306</v>
      </c>
      <c r="F845" t="s">
        <v>307</v>
      </c>
      <c r="G845">
        <v>2139</v>
      </c>
      <c r="H845">
        <v>418</v>
      </c>
      <c r="I845">
        <v>299</v>
      </c>
      <c r="J845">
        <v>66</v>
      </c>
      <c r="K845">
        <v>19</v>
      </c>
      <c r="L845">
        <v>8</v>
      </c>
      <c r="M845">
        <v>15</v>
      </c>
      <c r="N845">
        <v>11</v>
      </c>
      <c r="O845"/>
      <c r="P845"/>
      <c r="Q845"/>
      <c r="R845"/>
      <c r="S845"/>
      <c r="T845"/>
      <c r="U845"/>
      <c r="V845"/>
      <c r="W845"/>
      <c r="X845">
        <v>174</v>
      </c>
      <c r="Y845">
        <v>67</v>
      </c>
      <c r="Z845">
        <v>118</v>
      </c>
      <c r="AA845">
        <v>10</v>
      </c>
      <c r="AB845">
        <v>29</v>
      </c>
      <c r="AC845">
        <v>20</v>
      </c>
      <c r="AD845"/>
      <c r="AE845"/>
      <c r="AF845"/>
      <c r="AG845"/>
      <c r="AH845"/>
    </row>
    <row r="846" spans="1:34" ht="13.2" x14ac:dyDescent="0.25">
      <c r="A846" s="83" t="str">
        <f t="shared" si="192"/>
        <v>111AH444469</v>
      </c>
      <c r="B846" s="83" t="str">
        <f t="shared" si="190"/>
        <v>E</v>
      </c>
      <c r="C846" s="83" t="str">
        <f t="shared" si="191"/>
        <v>IC24</v>
      </c>
      <c r="D846" s="70">
        <v>44469</v>
      </c>
      <c r="E846" t="s">
        <v>498</v>
      </c>
      <c r="F846" t="s">
        <v>568</v>
      </c>
      <c r="G846">
        <v>1869</v>
      </c>
      <c r="H846">
        <v>278</v>
      </c>
      <c r="I846">
        <v>192</v>
      </c>
      <c r="J846">
        <v>46</v>
      </c>
      <c r="K846">
        <v>15</v>
      </c>
      <c r="L846">
        <v>8</v>
      </c>
      <c r="M846">
        <v>13</v>
      </c>
      <c r="N846">
        <v>4</v>
      </c>
      <c r="O846"/>
      <c r="P846"/>
      <c r="Q846"/>
      <c r="R846"/>
      <c r="S846"/>
      <c r="T846"/>
      <c r="U846"/>
      <c r="V846"/>
      <c r="W846"/>
      <c r="X846">
        <v>132</v>
      </c>
      <c r="Y846">
        <v>27</v>
      </c>
      <c r="Z846">
        <v>80</v>
      </c>
      <c r="AA846">
        <v>4</v>
      </c>
      <c r="AB846">
        <v>20</v>
      </c>
      <c r="AC846">
        <v>15</v>
      </c>
      <c r="AD846"/>
      <c r="AE846"/>
      <c r="AF846"/>
      <c r="AG846"/>
      <c r="AH846"/>
    </row>
    <row r="847" spans="1:34" ht="13.2" x14ac:dyDescent="0.25">
      <c r="A847" s="83" t="str">
        <f t="shared" si="192"/>
        <v>111AA644469</v>
      </c>
      <c r="B847" s="83" t="str">
        <f t="shared" si="190"/>
        <v>SE</v>
      </c>
      <c r="C847" s="83" t="str">
        <f t="shared" si="191"/>
        <v>IOW</v>
      </c>
      <c r="D847" s="70">
        <v>44469</v>
      </c>
      <c r="E847" t="s">
        <v>32</v>
      </c>
      <c r="F847" t="s">
        <v>33</v>
      </c>
      <c r="G847">
        <v>660</v>
      </c>
      <c r="H847">
        <v>105</v>
      </c>
      <c r="I847">
        <v>81</v>
      </c>
      <c r="J847">
        <v>15</v>
      </c>
      <c r="K847">
        <v>2</v>
      </c>
      <c r="L847">
        <v>3</v>
      </c>
      <c r="M847">
        <v>3</v>
      </c>
      <c r="N847">
        <v>1</v>
      </c>
      <c r="O847"/>
      <c r="P847"/>
      <c r="Q847"/>
      <c r="R847"/>
      <c r="S847"/>
      <c r="T847"/>
      <c r="U847"/>
      <c r="V847"/>
      <c r="W847"/>
      <c r="X847">
        <v>17</v>
      </c>
      <c r="Y847">
        <v>22</v>
      </c>
      <c r="Z847">
        <v>45</v>
      </c>
      <c r="AA847">
        <v>11</v>
      </c>
      <c r="AB847">
        <v>2</v>
      </c>
      <c r="AC847">
        <v>8</v>
      </c>
      <c r="AD847"/>
      <c r="AE847"/>
      <c r="AF847"/>
      <c r="AG847"/>
      <c r="AH847"/>
    </row>
    <row r="848" spans="1:34" ht="13.2" x14ac:dyDescent="0.25">
      <c r="A848" s="83" t="str">
        <f t="shared" si="192"/>
        <v>111AI444469</v>
      </c>
      <c r="B848" s="83" t="str">
        <f t="shared" si="190"/>
        <v>SW</v>
      </c>
      <c r="C848" s="83" t="str">
        <f t="shared" si="191"/>
        <v>DHC</v>
      </c>
      <c r="D848" s="70">
        <v>44469</v>
      </c>
      <c r="E848" t="s">
        <v>571</v>
      </c>
      <c r="F848" t="s">
        <v>580</v>
      </c>
      <c r="G848">
        <v>24040</v>
      </c>
      <c r="H848">
        <v>3410</v>
      </c>
      <c r="I848">
        <v>1918</v>
      </c>
      <c r="J848">
        <v>550</v>
      </c>
      <c r="K848">
        <v>208</v>
      </c>
      <c r="L848">
        <v>245</v>
      </c>
      <c r="M848">
        <v>362</v>
      </c>
      <c r="N848">
        <v>127</v>
      </c>
      <c r="O848"/>
      <c r="P848"/>
      <c r="Q848"/>
      <c r="R848"/>
      <c r="S848"/>
      <c r="T848"/>
      <c r="U848"/>
      <c r="V848"/>
      <c r="W848"/>
      <c r="X848">
        <v>386</v>
      </c>
      <c r="Y848">
        <v>593</v>
      </c>
      <c r="Z848">
        <v>1808</v>
      </c>
      <c r="AA848">
        <v>173</v>
      </c>
      <c r="AB848">
        <v>208</v>
      </c>
      <c r="AC848">
        <v>242</v>
      </c>
      <c r="AD848"/>
      <c r="AE848"/>
      <c r="AF848"/>
      <c r="AG848"/>
      <c r="AH848"/>
    </row>
    <row r="849" spans="1:34" ht="13.2" x14ac:dyDescent="0.25">
      <c r="A849" s="83" t="str">
        <f t="shared" si="192"/>
        <v>111AD744469</v>
      </c>
      <c r="B849" s="83" t="str">
        <f t="shared" si="190"/>
        <v>L</v>
      </c>
      <c r="C849" s="83" t="str">
        <f t="shared" si="191"/>
        <v>LAS</v>
      </c>
      <c r="D849" s="70">
        <v>44469</v>
      </c>
      <c r="E849" t="s">
        <v>117</v>
      </c>
      <c r="F849" t="s">
        <v>118</v>
      </c>
      <c r="G849">
        <v>750</v>
      </c>
      <c r="H849">
        <v>680</v>
      </c>
      <c r="I849">
        <v>401</v>
      </c>
      <c r="J849">
        <v>266</v>
      </c>
      <c r="K849">
        <v>2</v>
      </c>
      <c r="L849">
        <v>8</v>
      </c>
      <c r="M849">
        <v>0</v>
      </c>
      <c r="N849">
        <v>3</v>
      </c>
      <c r="O849"/>
      <c r="P849"/>
      <c r="Q849"/>
      <c r="R849"/>
      <c r="S849"/>
      <c r="T849"/>
      <c r="U849"/>
      <c r="V849"/>
      <c r="W849"/>
      <c r="X849">
        <v>320</v>
      </c>
      <c r="Y849">
        <v>210</v>
      </c>
      <c r="Z849">
        <v>72</v>
      </c>
      <c r="AA849">
        <v>16</v>
      </c>
      <c r="AB849">
        <v>54</v>
      </c>
      <c r="AC849">
        <v>8</v>
      </c>
      <c r="AD849"/>
      <c r="AE849"/>
      <c r="AF849"/>
      <c r="AG849"/>
      <c r="AH849"/>
    </row>
    <row r="850" spans="1:34" ht="13.2" x14ac:dyDescent="0.25">
      <c r="A850" s="83" t="str">
        <f t="shared" si="192"/>
        <v>111AH544469</v>
      </c>
      <c r="B850" s="83" t="str">
        <f t="shared" si="190"/>
        <v>L</v>
      </c>
      <c r="C850" s="83" t="str">
        <f t="shared" si="191"/>
        <v>LAS</v>
      </c>
      <c r="D850" s="70">
        <v>44469</v>
      </c>
      <c r="E850" t="s">
        <v>511</v>
      </c>
      <c r="F850" t="s">
        <v>508</v>
      </c>
      <c r="G850">
        <v>601</v>
      </c>
      <c r="H850">
        <v>533</v>
      </c>
      <c r="I850">
        <v>385</v>
      </c>
      <c r="J850">
        <v>44</v>
      </c>
      <c r="K850">
        <v>6</v>
      </c>
      <c r="L850">
        <v>14</v>
      </c>
      <c r="M850">
        <v>0</v>
      </c>
      <c r="N850">
        <v>84</v>
      </c>
      <c r="O850"/>
      <c r="P850"/>
      <c r="Q850"/>
      <c r="R850"/>
      <c r="S850"/>
      <c r="T850"/>
      <c r="U850"/>
      <c r="V850"/>
      <c r="W850"/>
      <c r="X850">
        <v>181</v>
      </c>
      <c r="Y850">
        <v>202</v>
      </c>
      <c r="Z850">
        <v>98</v>
      </c>
      <c r="AA850">
        <v>10</v>
      </c>
      <c r="AB850">
        <v>12</v>
      </c>
      <c r="AC850">
        <v>30</v>
      </c>
      <c r="AD850"/>
      <c r="AE850"/>
      <c r="AF850"/>
      <c r="AG850"/>
      <c r="AH850"/>
    </row>
    <row r="851" spans="1:34" ht="13.2" x14ac:dyDescent="0.25">
      <c r="A851" s="83" t="str">
        <f t="shared" si="192"/>
        <v>111AJ144469</v>
      </c>
      <c r="B851" s="83" t="str">
        <f t="shared" si="190"/>
        <v>L</v>
      </c>
      <c r="C851" s="83" t="str">
        <f t="shared" si="191"/>
        <v>LAS</v>
      </c>
      <c r="D851" s="70">
        <v>44469</v>
      </c>
      <c r="E851" t="s">
        <v>663</v>
      </c>
      <c r="F851" t="s">
        <v>664</v>
      </c>
      <c r="G851">
        <v>321</v>
      </c>
      <c r="H851">
        <v>203</v>
      </c>
      <c r="I851">
        <v>120</v>
      </c>
      <c r="J851">
        <v>64</v>
      </c>
      <c r="K851">
        <v>4</v>
      </c>
      <c r="L851">
        <v>13</v>
      </c>
      <c r="M851">
        <v>0</v>
      </c>
      <c r="N851">
        <v>2</v>
      </c>
      <c r="O851"/>
      <c r="P851"/>
      <c r="Q851"/>
      <c r="R851"/>
      <c r="S851"/>
      <c r="T851"/>
      <c r="U851"/>
      <c r="V851"/>
      <c r="W851"/>
      <c r="X851">
        <v>58</v>
      </c>
      <c r="Y851">
        <v>64</v>
      </c>
      <c r="Z851">
        <v>38</v>
      </c>
      <c r="AA851">
        <v>11</v>
      </c>
      <c r="AB851">
        <v>5</v>
      </c>
      <c r="AC851">
        <v>27</v>
      </c>
      <c r="AD851"/>
      <c r="AE851"/>
      <c r="AF851"/>
      <c r="AG851"/>
      <c r="AH851"/>
    </row>
    <row r="852" spans="1:34" ht="13.2" x14ac:dyDescent="0.25">
      <c r="A852" s="83" t="str">
        <f t="shared" si="192"/>
        <v>111AA144469</v>
      </c>
      <c r="B852" s="83" t="str">
        <f t="shared" si="190"/>
        <v>NE</v>
      </c>
      <c r="C852" s="83" t="str">
        <f t="shared" si="191"/>
        <v>NEAS</v>
      </c>
      <c r="D852" s="70">
        <v>44469</v>
      </c>
      <c r="E852" t="s">
        <v>10</v>
      </c>
      <c r="F852" t="s">
        <v>11</v>
      </c>
      <c r="G852">
        <v>18000</v>
      </c>
      <c r="H852">
        <v>1232</v>
      </c>
      <c r="I852">
        <v>662</v>
      </c>
      <c r="J852">
        <v>325</v>
      </c>
      <c r="K852">
        <v>94</v>
      </c>
      <c r="L852">
        <v>66</v>
      </c>
      <c r="M852">
        <v>71</v>
      </c>
      <c r="N852">
        <v>14</v>
      </c>
      <c r="O852"/>
      <c r="P852"/>
      <c r="Q852"/>
      <c r="R852"/>
      <c r="S852"/>
      <c r="T852"/>
      <c r="U852"/>
      <c r="V852"/>
      <c r="W852"/>
      <c r="X852">
        <v>181</v>
      </c>
      <c r="Y852">
        <v>327</v>
      </c>
      <c r="Z852">
        <v>394</v>
      </c>
      <c r="AA852">
        <v>41</v>
      </c>
      <c r="AB852">
        <v>49</v>
      </c>
      <c r="AC852">
        <v>240</v>
      </c>
      <c r="AD852"/>
      <c r="AE852"/>
      <c r="AF852"/>
      <c r="AG852"/>
      <c r="AH852"/>
    </row>
    <row r="853" spans="1:34" ht="13.2" x14ac:dyDescent="0.25">
      <c r="A853" s="83" t="str">
        <f t="shared" si="192"/>
        <v>111AF844469</v>
      </c>
      <c r="B853" s="83" t="str">
        <f t="shared" si="190"/>
        <v>NW</v>
      </c>
      <c r="C853" s="83" t="str">
        <f t="shared" si="191"/>
        <v>NWAS</v>
      </c>
      <c r="D853" s="70">
        <v>44469</v>
      </c>
      <c r="E853" t="s">
        <v>218</v>
      </c>
      <c r="F853" t="s">
        <v>219</v>
      </c>
      <c r="G853">
        <v>7800</v>
      </c>
      <c r="H853">
        <v>1074</v>
      </c>
      <c r="I853">
        <v>805</v>
      </c>
      <c r="J853">
        <v>169</v>
      </c>
      <c r="K853">
        <v>49</v>
      </c>
      <c r="L853">
        <v>19</v>
      </c>
      <c r="M853">
        <v>21</v>
      </c>
      <c r="N853">
        <v>11</v>
      </c>
      <c r="O853"/>
      <c r="P853"/>
      <c r="Q853"/>
      <c r="R853"/>
      <c r="S853"/>
      <c r="T853"/>
      <c r="U853"/>
      <c r="V853"/>
      <c r="W853"/>
      <c r="X853">
        <v>155</v>
      </c>
      <c r="Y853">
        <v>301</v>
      </c>
      <c r="Z853">
        <v>394</v>
      </c>
      <c r="AA853">
        <v>164</v>
      </c>
      <c r="AB853">
        <v>42</v>
      </c>
      <c r="AC853">
        <v>18</v>
      </c>
      <c r="AD853"/>
      <c r="AE853"/>
      <c r="AF853"/>
      <c r="AG853"/>
      <c r="AH853"/>
    </row>
    <row r="854" spans="1:34" ht="13.2" x14ac:dyDescent="0.25">
      <c r="A854" s="83" t="str">
        <f t="shared" si="192"/>
        <v>111AD944469</v>
      </c>
      <c r="B854" s="83" t="str">
        <f t="shared" si="190"/>
        <v>NE</v>
      </c>
      <c r="C854" s="83" t="str">
        <f t="shared" si="191"/>
        <v>YAS</v>
      </c>
      <c r="D854" s="70">
        <v>44469</v>
      </c>
      <c r="E854" t="s">
        <v>122</v>
      </c>
      <c r="F854" t="s">
        <v>123</v>
      </c>
      <c r="G854">
        <v>9041</v>
      </c>
      <c r="H854">
        <v>717</v>
      </c>
      <c r="I854">
        <v>470</v>
      </c>
      <c r="J854">
        <v>141</v>
      </c>
      <c r="K854">
        <v>36</v>
      </c>
      <c r="L854">
        <v>22</v>
      </c>
      <c r="M854">
        <v>37</v>
      </c>
      <c r="N854">
        <v>11</v>
      </c>
      <c r="O854"/>
      <c r="P854"/>
      <c r="Q854"/>
      <c r="R854"/>
      <c r="S854"/>
      <c r="T854"/>
      <c r="U854"/>
      <c r="V854"/>
      <c r="W854"/>
      <c r="X854">
        <v>158</v>
      </c>
      <c r="Y854">
        <v>160</v>
      </c>
      <c r="Z854">
        <v>302</v>
      </c>
      <c r="AA854">
        <v>27</v>
      </c>
      <c r="AB854">
        <v>21</v>
      </c>
      <c r="AC854">
        <v>49</v>
      </c>
      <c r="AD854"/>
      <c r="AE854"/>
      <c r="AF854"/>
      <c r="AG854"/>
      <c r="AH854"/>
    </row>
    <row r="855" spans="1:34" ht="13.2" x14ac:dyDescent="0.25">
      <c r="A855" s="83" t="str">
        <f t="shared" si="192"/>
        <v>111AI844469</v>
      </c>
      <c r="B855" s="83" t="str">
        <f t="shared" si="190"/>
        <v>M</v>
      </c>
      <c r="C855" s="83" t="str">
        <f t="shared" si="191"/>
        <v>WMAS</v>
      </c>
      <c r="D855" s="70">
        <v>44469</v>
      </c>
      <c r="E855" t="s">
        <v>588</v>
      </c>
      <c r="F855" t="s">
        <v>589</v>
      </c>
      <c r="G855">
        <v>479</v>
      </c>
      <c r="H855">
        <v>47</v>
      </c>
      <c r="I855">
        <v>17</v>
      </c>
      <c r="J855">
        <v>15</v>
      </c>
      <c r="K855">
        <v>4</v>
      </c>
      <c r="L855">
        <v>1</v>
      </c>
      <c r="M855">
        <v>9</v>
      </c>
      <c r="N855">
        <v>1</v>
      </c>
      <c r="O855"/>
      <c r="P855"/>
      <c r="Q855"/>
      <c r="R855"/>
      <c r="S855"/>
      <c r="T855"/>
      <c r="U855"/>
      <c r="V855"/>
      <c r="W855"/>
      <c r="X855">
        <v>10</v>
      </c>
      <c r="Y855">
        <v>11</v>
      </c>
      <c r="Z855">
        <v>7</v>
      </c>
      <c r="AA855">
        <v>16</v>
      </c>
      <c r="AB855">
        <v>0</v>
      </c>
      <c r="AC855">
        <v>3</v>
      </c>
      <c r="AD855"/>
      <c r="AE855"/>
      <c r="AF855"/>
      <c r="AG855"/>
      <c r="AH855"/>
    </row>
    <row r="856" spans="1:34" ht="13.2" x14ac:dyDescent="0.25">
      <c r="A856" s="83" t="str">
        <f t="shared" si="192"/>
        <v>111AI944469</v>
      </c>
      <c r="B856" s="83" t="str">
        <f t="shared" si="190"/>
        <v>SE</v>
      </c>
      <c r="C856" s="83" t="str">
        <f t="shared" si="191"/>
        <v>SECAmb</v>
      </c>
      <c r="D856" s="70">
        <v>44469</v>
      </c>
      <c r="E856" t="s">
        <v>665</v>
      </c>
      <c r="F856" t="s">
        <v>666</v>
      </c>
      <c r="G856">
        <v>0</v>
      </c>
      <c r="H856">
        <v>1654</v>
      </c>
      <c r="I856">
        <v>727</v>
      </c>
      <c r="J856">
        <v>278</v>
      </c>
      <c r="K856">
        <v>142</v>
      </c>
      <c r="L856">
        <v>175</v>
      </c>
      <c r="M856">
        <v>323</v>
      </c>
      <c r="N856">
        <v>9</v>
      </c>
      <c r="O856"/>
      <c r="P856"/>
      <c r="Q856"/>
      <c r="R856"/>
      <c r="S856"/>
      <c r="T856"/>
      <c r="U856"/>
      <c r="V856"/>
      <c r="W856"/>
      <c r="X856">
        <v>129</v>
      </c>
      <c r="Y856">
        <v>412</v>
      </c>
      <c r="Z856">
        <v>526</v>
      </c>
      <c r="AA856">
        <v>75</v>
      </c>
      <c r="AB856">
        <v>104</v>
      </c>
      <c r="AC856">
        <v>408</v>
      </c>
      <c r="AD856"/>
      <c r="AE856"/>
      <c r="AF856"/>
      <c r="AG856"/>
      <c r="AH856"/>
    </row>
    <row r="857" spans="1:34" ht="13.2" x14ac:dyDescent="0.25">
      <c r="A857" s="83" t="str">
        <f t="shared" si="192"/>
        <v>111AG944469</v>
      </c>
      <c r="B857" s="83" t="str">
        <f t="shared" si="190"/>
        <v>SE</v>
      </c>
      <c r="C857" s="83" t="str">
        <f t="shared" si="191"/>
        <v>SCAS</v>
      </c>
      <c r="D857" s="70">
        <v>44469</v>
      </c>
      <c r="E857" t="s">
        <v>458</v>
      </c>
      <c r="F857" t="s">
        <v>459</v>
      </c>
      <c r="G857">
        <v>1200</v>
      </c>
      <c r="H857">
        <v>144</v>
      </c>
      <c r="I857">
        <v>95</v>
      </c>
      <c r="J857">
        <v>29</v>
      </c>
      <c r="K857">
        <v>6</v>
      </c>
      <c r="L857">
        <v>5</v>
      </c>
      <c r="M857">
        <v>7</v>
      </c>
      <c r="N857">
        <v>2</v>
      </c>
      <c r="O857"/>
      <c r="P857"/>
      <c r="Q857"/>
      <c r="R857"/>
      <c r="S857"/>
      <c r="T857"/>
      <c r="U857"/>
      <c r="V857"/>
      <c r="W857"/>
      <c r="X857">
        <v>18</v>
      </c>
      <c r="Y857">
        <v>43</v>
      </c>
      <c r="Z857">
        <v>32</v>
      </c>
      <c r="AA857">
        <v>35</v>
      </c>
      <c r="AB857">
        <v>10</v>
      </c>
      <c r="AC857">
        <v>6</v>
      </c>
      <c r="AD857"/>
      <c r="AE857"/>
      <c r="AF857"/>
      <c r="AG857"/>
      <c r="AH857"/>
    </row>
    <row r="858" spans="1:34" ht="13.2" x14ac:dyDescent="0.25">
      <c r="A858" s="83" t="str">
        <f t="shared" si="192"/>
        <v>111AH944469</v>
      </c>
      <c r="B858" s="83" t="str">
        <f t="shared" si="190"/>
        <v>SE</v>
      </c>
      <c r="C858" s="83" t="str">
        <f t="shared" si="191"/>
        <v>SCAS</v>
      </c>
      <c r="D858" s="70">
        <v>44469</v>
      </c>
      <c r="E858" t="s">
        <v>532</v>
      </c>
      <c r="F858" t="s">
        <v>531</v>
      </c>
      <c r="G858">
        <v>1300</v>
      </c>
      <c r="H858">
        <v>88</v>
      </c>
      <c r="I858">
        <v>68</v>
      </c>
      <c r="J858">
        <v>10</v>
      </c>
      <c r="K858">
        <v>1</v>
      </c>
      <c r="L858">
        <v>4</v>
      </c>
      <c r="M858">
        <v>3</v>
      </c>
      <c r="N858">
        <v>2</v>
      </c>
      <c r="O858"/>
      <c r="P858"/>
      <c r="Q858"/>
      <c r="R858"/>
      <c r="S858"/>
      <c r="T858"/>
      <c r="U858"/>
      <c r="V858"/>
      <c r="W858"/>
      <c r="X858">
        <v>15</v>
      </c>
      <c r="Y858">
        <v>20</v>
      </c>
      <c r="Z858">
        <v>22</v>
      </c>
      <c r="AA858">
        <v>16</v>
      </c>
      <c r="AB858">
        <v>11</v>
      </c>
      <c r="AC858">
        <v>4</v>
      </c>
      <c r="AD858"/>
      <c r="AE858"/>
      <c r="AF858"/>
      <c r="AG858"/>
      <c r="AH858"/>
    </row>
    <row r="859" spans="1:34" ht="13.2" x14ac:dyDescent="0.25">
      <c r="A859" s="83" t="str">
        <f t="shared" si="192"/>
        <v>111AB244469</v>
      </c>
      <c r="B859" s="83" t="str">
        <f t="shared" si="190"/>
        <v>E</v>
      </c>
      <c r="C859" s="83" t="str">
        <f t="shared" si="191"/>
        <v>HUC</v>
      </c>
      <c r="D859" s="70">
        <v>44469</v>
      </c>
      <c r="E859" t="s">
        <v>43</v>
      </c>
      <c r="F859" t="s">
        <v>44</v>
      </c>
      <c r="G859">
        <v>4731</v>
      </c>
      <c r="H859">
        <v>745</v>
      </c>
      <c r="I859">
        <v>472</v>
      </c>
      <c r="J859">
        <v>176</v>
      </c>
      <c r="K859">
        <v>34</v>
      </c>
      <c r="L859">
        <v>32</v>
      </c>
      <c r="M859">
        <v>26</v>
      </c>
      <c r="N859">
        <v>5</v>
      </c>
      <c r="O859"/>
      <c r="P859"/>
      <c r="Q859"/>
      <c r="R859"/>
      <c r="S859"/>
      <c r="T859"/>
      <c r="U859"/>
      <c r="V859"/>
      <c r="W859"/>
      <c r="X859">
        <v>119</v>
      </c>
      <c r="Y859">
        <v>174</v>
      </c>
      <c r="Z859">
        <v>343</v>
      </c>
      <c r="AA859">
        <v>28</v>
      </c>
      <c r="AB859">
        <v>36</v>
      </c>
      <c r="AC859">
        <v>45</v>
      </c>
      <c r="AD859"/>
      <c r="AE859"/>
      <c r="AF859"/>
      <c r="AG859"/>
      <c r="AH859"/>
    </row>
    <row r="860" spans="1:34" ht="13.2" x14ac:dyDescent="0.25">
      <c r="A860" s="83" t="str">
        <f t="shared" si="192"/>
        <v>111AC544469</v>
      </c>
      <c r="B860" s="83" t="str">
        <f t="shared" si="190"/>
        <v>E</v>
      </c>
      <c r="C860" s="83" t="str">
        <f t="shared" si="191"/>
        <v>HUC</v>
      </c>
      <c r="D860" s="70">
        <v>44469</v>
      </c>
      <c r="E860" t="s">
        <v>92</v>
      </c>
      <c r="F860" t="s">
        <v>93</v>
      </c>
      <c r="G860">
        <v>3486</v>
      </c>
      <c r="H860">
        <v>583</v>
      </c>
      <c r="I860">
        <v>358</v>
      </c>
      <c r="J860">
        <v>138</v>
      </c>
      <c r="K860">
        <v>36</v>
      </c>
      <c r="L860">
        <v>26</v>
      </c>
      <c r="M860">
        <v>20</v>
      </c>
      <c r="N860">
        <v>5</v>
      </c>
      <c r="O860"/>
      <c r="P860"/>
      <c r="Q860"/>
      <c r="R860"/>
      <c r="S860"/>
      <c r="T860"/>
      <c r="U860"/>
      <c r="V860"/>
      <c r="W860"/>
      <c r="X860">
        <v>127</v>
      </c>
      <c r="Y860">
        <v>127</v>
      </c>
      <c r="Z860">
        <v>245</v>
      </c>
      <c r="AA860">
        <v>19</v>
      </c>
      <c r="AB860">
        <v>28</v>
      </c>
      <c r="AC860">
        <v>37</v>
      </c>
      <c r="AD860"/>
      <c r="AE860"/>
      <c r="AF860"/>
      <c r="AG860"/>
      <c r="AH860"/>
    </row>
    <row r="861" spans="1:34" ht="13.2" x14ac:dyDescent="0.25">
      <c r="A861" s="83" t="str">
        <f t="shared" si="192"/>
        <v>111AG744469</v>
      </c>
      <c r="B861" s="83" t="str">
        <f t="shared" si="190"/>
        <v>E</v>
      </c>
      <c r="C861" s="83" t="str">
        <f t="shared" si="191"/>
        <v>HUC</v>
      </c>
      <c r="D861" s="70">
        <v>44469</v>
      </c>
      <c r="E861" t="s">
        <v>304</v>
      </c>
      <c r="F861" t="s">
        <v>305</v>
      </c>
      <c r="G861">
        <v>3314</v>
      </c>
      <c r="H861">
        <v>492</v>
      </c>
      <c r="I861">
        <v>312</v>
      </c>
      <c r="J861">
        <v>111</v>
      </c>
      <c r="K861">
        <v>28</v>
      </c>
      <c r="L861">
        <v>15</v>
      </c>
      <c r="M861">
        <v>24</v>
      </c>
      <c r="N861">
        <v>2</v>
      </c>
      <c r="O861"/>
      <c r="P861"/>
      <c r="Q861"/>
      <c r="R861"/>
      <c r="S861"/>
      <c r="T861"/>
      <c r="U861"/>
      <c r="V861"/>
      <c r="W861"/>
      <c r="X861">
        <v>71</v>
      </c>
      <c r="Y861">
        <v>132</v>
      </c>
      <c r="Z861">
        <v>232</v>
      </c>
      <c r="AA861">
        <v>12</v>
      </c>
      <c r="AB861">
        <v>25</v>
      </c>
      <c r="AC861">
        <v>20</v>
      </c>
      <c r="AD861"/>
      <c r="AE861"/>
      <c r="AF861"/>
      <c r="AG861"/>
      <c r="AH861"/>
    </row>
    <row r="862" spans="1:34" ht="13.2" x14ac:dyDescent="0.25">
      <c r="A862" s="83" t="str">
        <f t="shared" si="192"/>
        <v>111AI344469</v>
      </c>
      <c r="B862" s="83" t="str">
        <f t="shared" si="190"/>
        <v>E</v>
      </c>
      <c r="C862" s="83" t="str">
        <f t="shared" si="191"/>
        <v>HUC</v>
      </c>
      <c r="D862" s="70">
        <v>44469</v>
      </c>
      <c r="E862" t="s">
        <v>538</v>
      </c>
      <c r="F862" t="s">
        <v>537</v>
      </c>
      <c r="G862">
        <v>1091</v>
      </c>
      <c r="H862">
        <v>185</v>
      </c>
      <c r="I862">
        <v>127</v>
      </c>
      <c r="J862">
        <v>29</v>
      </c>
      <c r="K862">
        <v>8</v>
      </c>
      <c r="L862">
        <v>10</v>
      </c>
      <c r="M862">
        <v>9</v>
      </c>
      <c r="N862">
        <v>2</v>
      </c>
      <c r="O862"/>
      <c r="P862"/>
      <c r="Q862"/>
      <c r="R862"/>
      <c r="S862"/>
      <c r="T862"/>
      <c r="U862"/>
      <c r="V862"/>
      <c r="W862"/>
      <c r="X862">
        <v>27</v>
      </c>
      <c r="Y862">
        <v>47</v>
      </c>
      <c r="Z862">
        <v>80</v>
      </c>
      <c r="AA862">
        <v>9</v>
      </c>
      <c r="AB862">
        <v>13</v>
      </c>
      <c r="AC862">
        <v>9</v>
      </c>
      <c r="AD862"/>
      <c r="AE862"/>
      <c r="AF862"/>
      <c r="AG862"/>
      <c r="AH862"/>
    </row>
  </sheetData>
  <conditionalFormatting sqref="H682:H729 H731:H732">
    <cfRule type="cellIs" dxfId="55" priority="114" operator="between">
      <formula>1</formula>
      <formula>200</formula>
    </cfRule>
  </conditionalFormatting>
  <conditionalFormatting sqref="G682:AI723 G724:AH729 AI724:AI735 G731:AH732 AI780:AI785">
    <cfRule type="expression" dxfId="54" priority="113" stopIfTrue="1">
      <formula>$G682=0</formula>
    </cfRule>
  </conditionalFormatting>
  <conditionalFormatting sqref="I733:AH735">
    <cfRule type="colorScale" priority="112">
      <colorScale>
        <cfvo type="min"/>
        <cfvo type="max"/>
        <color theme="0"/>
        <color rgb="FFFFC000"/>
      </colorScale>
    </cfRule>
  </conditionalFormatting>
  <conditionalFormatting sqref="H733:H735">
    <cfRule type="cellIs" dxfId="53" priority="111" operator="between">
      <formula>1</formula>
      <formula>200</formula>
    </cfRule>
  </conditionalFormatting>
  <conditionalFormatting sqref="G733:AH735">
    <cfRule type="expression" dxfId="52" priority="110" stopIfTrue="1">
      <formula>$G733=0</formula>
    </cfRule>
  </conditionalFormatting>
  <conditionalFormatting sqref="I736:AH738">
    <cfRule type="colorScale" priority="109">
      <colorScale>
        <cfvo type="min"/>
        <cfvo type="max"/>
        <color theme="0"/>
        <color rgb="FFFFC000"/>
      </colorScale>
    </cfRule>
  </conditionalFormatting>
  <conditionalFormatting sqref="H736:H738">
    <cfRule type="cellIs" dxfId="51" priority="108" operator="between">
      <formula>1</formula>
      <formula>200</formula>
    </cfRule>
  </conditionalFormatting>
  <conditionalFormatting sqref="G736:AH738">
    <cfRule type="expression" dxfId="50" priority="107" stopIfTrue="1">
      <formula>$G736=0</formula>
    </cfRule>
  </conditionalFormatting>
  <conditionalFormatting sqref="I739:AH741">
    <cfRule type="colorScale" priority="106">
      <colorScale>
        <cfvo type="min"/>
        <cfvo type="max"/>
        <color theme="0"/>
        <color rgb="FFFFC000"/>
      </colorScale>
    </cfRule>
  </conditionalFormatting>
  <conditionalFormatting sqref="H739:H741">
    <cfRule type="cellIs" dxfId="49" priority="105" operator="between">
      <formula>1</formula>
      <formula>200</formula>
    </cfRule>
  </conditionalFormatting>
  <conditionalFormatting sqref="G739:AH741">
    <cfRule type="expression" dxfId="48" priority="104" stopIfTrue="1">
      <formula>$G739=0</formula>
    </cfRule>
  </conditionalFormatting>
  <conditionalFormatting sqref="I742:AH742">
    <cfRule type="colorScale" priority="101">
      <colorScale>
        <cfvo type="min"/>
        <cfvo type="max"/>
        <color theme="0"/>
        <color rgb="FFFFC000"/>
      </colorScale>
    </cfRule>
  </conditionalFormatting>
  <conditionalFormatting sqref="H742">
    <cfRule type="cellIs" dxfId="47" priority="100" operator="between">
      <formula>1</formula>
      <formula>200</formula>
    </cfRule>
  </conditionalFormatting>
  <conditionalFormatting sqref="G742:AH742">
    <cfRule type="expression" dxfId="46" priority="99" stopIfTrue="1">
      <formula>$G742=0</formula>
    </cfRule>
  </conditionalFormatting>
  <conditionalFormatting sqref="I744:AH746">
    <cfRule type="colorScale" priority="98">
      <colorScale>
        <cfvo type="min"/>
        <cfvo type="max"/>
        <color theme="0"/>
        <color rgb="FFFFC000"/>
      </colorScale>
    </cfRule>
  </conditionalFormatting>
  <conditionalFormatting sqref="H744:H746">
    <cfRule type="cellIs" dxfId="45" priority="97" operator="between">
      <formula>1</formula>
      <formula>200</formula>
    </cfRule>
  </conditionalFormatting>
  <conditionalFormatting sqref="G744:AH746">
    <cfRule type="expression" dxfId="44" priority="96" stopIfTrue="1">
      <formula>$G744=0</formula>
    </cfRule>
  </conditionalFormatting>
  <conditionalFormatting sqref="I747:AH748">
    <cfRule type="colorScale" priority="95">
      <colorScale>
        <cfvo type="min"/>
        <cfvo type="max"/>
        <color theme="0"/>
        <color rgb="FFFFC000"/>
      </colorScale>
    </cfRule>
  </conditionalFormatting>
  <conditionalFormatting sqref="H747:H748">
    <cfRule type="cellIs" dxfId="43" priority="94" operator="between">
      <formula>1</formula>
      <formula>200</formula>
    </cfRule>
  </conditionalFormatting>
  <conditionalFormatting sqref="G747:AH748">
    <cfRule type="expression" dxfId="42" priority="93" stopIfTrue="1">
      <formula>$G747=0</formula>
    </cfRule>
  </conditionalFormatting>
  <conditionalFormatting sqref="I749:AH749">
    <cfRule type="colorScale" priority="92">
      <colorScale>
        <cfvo type="min"/>
        <cfvo type="max"/>
        <color theme="0"/>
        <color rgb="FFFFC000"/>
      </colorScale>
    </cfRule>
  </conditionalFormatting>
  <conditionalFormatting sqref="H749">
    <cfRule type="cellIs" dxfId="41" priority="91" operator="between">
      <formula>1</formula>
      <formula>200</formula>
    </cfRule>
  </conditionalFormatting>
  <conditionalFormatting sqref="G749:AH749">
    <cfRule type="expression" dxfId="40" priority="90" stopIfTrue="1">
      <formula>$G749=0</formula>
    </cfRule>
  </conditionalFormatting>
  <conditionalFormatting sqref="I750:AH752">
    <cfRule type="colorScale" priority="89">
      <colorScale>
        <cfvo type="min"/>
        <cfvo type="max"/>
        <color theme="0"/>
        <color rgb="FFFFC000"/>
      </colorScale>
    </cfRule>
  </conditionalFormatting>
  <conditionalFormatting sqref="H750:H752">
    <cfRule type="cellIs" dxfId="39" priority="88" operator="between">
      <formula>1</formula>
      <formula>200</formula>
    </cfRule>
  </conditionalFormatting>
  <conditionalFormatting sqref="G750:AH752">
    <cfRule type="expression" dxfId="38" priority="87" stopIfTrue="1">
      <formula>$G750=0</formula>
    </cfRule>
  </conditionalFormatting>
  <conditionalFormatting sqref="I753:AH754">
    <cfRule type="colorScale" priority="86">
      <colorScale>
        <cfvo type="min"/>
        <cfvo type="max"/>
        <color theme="0"/>
        <color rgb="FFFFC000"/>
      </colorScale>
    </cfRule>
  </conditionalFormatting>
  <conditionalFormatting sqref="H753:H754">
    <cfRule type="cellIs" dxfId="37" priority="85" operator="between">
      <formula>1</formula>
      <formula>200</formula>
    </cfRule>
  </conditionalFormatting>
  <conditionalFormatting sqref="G753:AH754">
    <cfRule type="expression" dxfId="36" priority="84" stopIfTrue="1">
      <formula>$G753=0</formula>
    </cfRule>
  </conditionalFormatting>
  <conditionalFormatting sqref="AI736:AI742">
    <cfRule type="colorScale" priority="83">
      <colorScale>
        <cfvo type="min"/>
        <cfvo type="max"/>
        <color theme="0"/>
        <color rgb="FFFFC000"/>
      </colorScale>
    </cfRule>
  </conditionalFormatting>
  <conditionalFormatting sqref="AI736:AI742">
    <cfRule type="expression" dxfId="35" priority="82" stopIfTrue="1">
      <formula>$G736=0</formula>
    </cfRule>
  </conditionalFormatting>
  <conditionalFormatting sqref="AI743:AI749">
    <cfRule type="colorScale" priority="81">
      <colorScale>
        <cfvo type="min"/>
        <cfvo type="max"/>
        <color theme="0"/>
        <color rgb="FFFFC000"/>
      </colorScale>
    </cfRule>
  </conditionalFormatting>
  <conditionalFormatting sqref="AI743:AI749">
    <cfRule type="expression" dxfId="34" priority="80" stopIfTrue="1">
      <formula>$G743=0</formula>
    </cfRule>
  </conditionalFormatting>
  <conditionalFormatting sqref="AI750:AI754">
    <cfRule type="colorScale" priority="79">
      <colorScale>
        <cfvo type="min"/>
        <cfvo type="max"/>
        <color theme="0"/>
        <color rgb="FFFFC000"/>
      </colorScale>
    </cfRule>
  </conditionalFormatting>
  <conditionalFormatting sqref="AI750:AI754">
    <cfRule type="expression" dxfId="33" priority="78" stopIfTrue="1">
      <formula>$G750=0</formula>
    </cfRule>
  </conditionalFormatting>
  <conditionalFormatting sqref="I755:AI760 I761:AH766 AI761:AI772 I768:AH769">
    <cfRule type="colorScale" priority="75">
      <colorScale>
        <cfvo type="min"/>
        <cfvo type="max"/>
        <color theme="0"/>
        <color rgb="FFFFC000"/>
      </colorScale>
    </cfRule>
  </conditionalFormatting>
  <conditionalFormatting sqref="H755:H766 H768:H769">
    <cfRule type="cellIs" dxfId="32" priority="74" operator="between">
      <formula>1</formula>
      <formula>200</formula>
    </cfRule>
  </conditionalFormatting>
  <conditionalFormatting sqref="G755:AI760 G761:AH766 AI761:AI772 G768:AH769">
    <cfRule type="expression" dxfId="31" priority="73" stopIfTrue="1">
      <formula>$G755=0</formula>
    </cfRule>
  </conditionalFormatting>
  <conditionalFormatting sqref="I770:AH772">
    <cfRule type="colorScale" priority="72">
      <colorScale>
        <cfvo type="min"/>
        <cfvo type="max"/>
        <color theme="0"/>
        <color rgb="FFFFC000"/>
      </colorScale>
    </cfRule>
  </conditionalFormatting>
  <conditionalFormatting sqref="H770:H772">
    <cfRule type="cellIs" dxfId="30" priority="71" operator="between">
      <formula>1</formula>
      <formula>200</formula>
    </cfRule>
  </conditionalFormatting>
  <conditionalFormatting sqref="G770:AH772">
    <cfRule type="expression" dxfId="29" priority="70" stopIfTrue="1">
      <formula>$G770=0</formula>
    </cfRule>
  </conditionalFormatting>
  <conditionalFormatting sqref="I773:AH775">
    <cfRule type="colorScale" priority="69">
      <colorScale>
        <cfvo type="min"/>
        <cfvo type="max"/>
        <color theme="0"/>
        <color rgb="FFFFC000"/>
      </colorScale>
    </cfRule>
  </conditionalFormatting>
  <conditionalFormatting sqref="H773:H775">
    <cfRule type="cellIs" dxfId="28" priority="68" operator="between">
      <formula>1</formula>
      <formula>200</formula>
    </cfRule>
  </conditionalFormatting>
  <conditionalFormatting sqref="G773:AH775">
    <cfRule type="expression" dxfId="27" priority="67" stopIfTrue="1">
      <formula>$G773=0</formula>
    </cfRule>
  </conditionalFormatting>
  <conditionalFormatting sqref="I776:AH778">
    <cfRule type="colorScale" priority="66">
      <colorScale>
        <cfvo type="min"/>
        <cfvo type="max"/>
        <color theme="0"/>
        <color rgb="FFFFC000"/>
      </colorScale>
    </cfRule>
  </conditionalFormatting>
  <conditionalFormatting sqref="H776:H778">
    <cfRule type="cellIs" dxfId="26" priority="65" operator="between">
      <formula>1</formula>
      <formula>200</formula>
    </cfRule>
  </conditionalFormatting>
  <conditionalFormatting sqref="G776:AH778">
    <cfRule type="expression" dxfId="25" priority="64" stopIfTrue="1">
      <formula>$G776=0</formula>
    </cfRule>
  </conditionalFormatting>
  <conditionalFormatting sqref="I779:AH779">
    <cfRule type="colorScale" priority="63">
      <colorScale>
        <cfvo type="min"/>
        <cfvo type="max"/>
        <color theme="0"/>
        <color rgb="FFFFC000"/>
      </colorScale>
    </cfRule>
  </conditionalFormatting>
  <conditionalFormatting sqref="H779">
    <cfRule type="cellIs" dxfId="24" priority="62" operator="between">
      <formula>1</formula>
      <formula>200</formula>
    </cfRule>
  </conditionalFormatting>
  <conditionalFormatting sqref="G779:AH779">
    <cfRule type="expression" dxfId="23" priority="61" stopIfTrue="1">
      <formula>$G779=0</formula>
    </cfRule>
  </conditionalFormatting>
  <conditionalFormatting sqref="I781:AH783">
    <cfRule type="colorScale" priority="60">
      <colorScale>
        <cfvo type="min"/>
        <cfvo type="max"/>
        <color theme="0"/>
        <color rgb="FFFFC000"/>
      </colorScale>
    </cfRule>
  </conditionalFormatting>
  <conditionalFormatting sqref="H781:H783">
    <cfRule type="cellIs" dxfId="22" priority="59" operator="between">
      <formula>1</formula>
      <formula>200</formula>
    </cfRule>
  </conditionalFormatting>
  <conditionalFormatting sqref="G781:AH783">
    <cfRule type="expression" dxfId="21" priority="58" stopIfTrue="1">
      <formula>$G781=0</formula>
    </cfRule>
  </conditionalFormatting>
  <conditionalFormatting sqref="I784:AH785">
    <cfRule type="colorScale" priority="57">
      <colorScale>
        <cfvo type="min"/>
        <cfvo type="max"/>
        <color theme="0"/>
        <color rgb="FFFFC000"/>
      </colorScale>
    </cfRule>
  </conditionalFormatting>
  <conditionalFormatting sqref="H784:H785">
    <cfRule type="cellIs" dxfId="20" priority="56" operator="between">
      <formula>1</formula>
      <formula>200</formula>
    </cfRule>
  </conditionalFormatting>
  <conditionalFormatting sqref="G784:AH785">
    <cfRule type="expression" dxfId="19" priority="55" stopIfTrue="1">
      <formula>$G784=0</formula>
    </cfRule>
  </conditionalFormatting>
  <conditionalFormatting sqref="AI773:AI779">
    <cfRule type="colorScale" priority="45">
      <colorScale>
        <cfvo type="min"/>
        <cfvo type="max"/>
        <color theme="0"/>
        <color rgb="FFFFC000"/>
      </colorScale>
    </cfRule>
  </conditionalFormatting>
  <conditionalFormatting sqref="AI773:AI779">
    <cfRule type="expression" dxfId="18" priority="44" stopIfTrue="1">
      <formula>$G773=0</formula>
    </cfRule>
  </conditionalFormatting>
  <conditionalFormatting sqref="I682:AI723 I724:AH729 AI724:AI735 I731:AH732">
    <cfRule type="colorScale" priority="196">
      <colorScale>
        <cfvo type="min"/>
        <cfvo type="max"/>
        <color theme="0"/>
        <color rgb="FFFFC000"/>
      </colorScale>
    </cfRule>
  </conditionalFormatting>
  <conditionalFormatting sqref="AI780:AI785">
    <cfRule type="colorScale" priority="200">
      <colorScale>
        <cfvo type="min"/>
        <cfvo type="max"/>
        <color theme="0"/>
        <color rgb="FFFFC000"/>
      </colorScale>
    </cfRule>
  </conditionalFormatting>
  <conditionalFormatting sqref="I786:AH786">
    <cfRule type="colorScale" priority="39">
      <colorScale>
        <cfvo type="min"/>
        <cfvo type="max"/>
        <color theme="0"/>
        <color rgb="FFFFC000"/>
      </colorScale>
    </cfRule>
  </conditionalFormatting>
  <conditionalFormatting sqref="H786">
    <cfRule type="cellIs" dxfId="17" priority="38" operator="between">
      <formula>1</formula>
      <formula>200</formula>
    </cfRule>
  </conditionalFormatting>
  <conditionalFormatting sqref="G786:AH786">
    <cfRule type="expression" dxfId="16" priority="37" stopIfTrue="1">
      <formula>$G786=0</formula>
    </cfRule>
  </conditionalFormatting>
  <conditionalFormatting sqref="I787:AH787">
    <cfRule type="colorScale" priority="36">
      <colorScale>
        <cfvo type="min"/>
        <cfvo type="max"/>
        <color theme="0"/>
        <color rgb="FFFFC000"/>
      </colorScale>
    </cfRule>
  </conditionalFormatting>
  <conditionalFormatting sqref="H787">
    <cfRule type="cellIs" dxfId="15" priority="35" operator="between">
      <formula>1</formula>
      <formula>200</formula>
    </cfRule>
  </conditionalFormatting>
  <conditionalFormatting sqref="G787:AH787">
    <cfRule type="expression" dxfId="14" priority="34" stopIfTrue="1">
      <formula>$G787=0</formula>
    </cfRule>
  </conditionalFormatting>
  <conditionalFormatting sqref="I788:AH789">
    <cfRule type="colorScale" priority="33">
      <colorScale>
        <cfvo type="min"/>
        <cfvo type="max"/>
        <color theme="0"/>
        <color rgb="FFFFC000"/>
      </colorScale>
    </cfRule>
  </conditionalFormatting>
  <conditionalFormatting sqref="H788:H789">
    <cfRule type="cellIs" dxfId="13" priority="32" operator="between">
      <formula>1</formula>
      <formula>200</formula>
    </cfRule>
  </conditionalFormatting>
  <conditionalFormatting sqref="G788:AH789">
    <cfRule type="expression" dxfId="12" priority="31" stopIfTrue="1">
      <formula>$G788=0</formula>
    </cfRule>
  </conditionalFormatting>
  <conditionalFormatting sqref="I790:AH790">
    <cfRule type="colorScale" priority="30">
      <colorScale>
        <cfvo type="min"/>
        <cfvo type="max"/>
        <color theme="0"/>
        <color rgb="FFFFC000"/>
      </colorScale>
    </cfRule>
  </conditionalFormatting>
  <conditionalFormatting sqref="H790">
    <cfRule type="cellIs" dxfId="11" priority="29" operator="between">
      <formula>1</formula>
      <formula>200</formula>
    </cfRule>
  </conditionalFormatting>
  <conditionalFormatting sqref="G790:AH790">
    <cfRule type="expression" dxfId="10" priority="28" stopIfTrue="1">
      <formula>$G790=0</formula>
    </cfRule>
  </conditionalFormatting>
  <conditionalFormatting sqref="H791">
    <cfRule type="cellIs" dxfId="9" priority="20" operator="between">
      <formula>1</formula>
      <formula>200</formula>
    </cfRule>
  </conditionalFormatting>
  <conditionalFormatting sqref="G791:AH791">
    <cfRule type="expression" dxfId="8" priority="19" stopIfTrue="1">
      <formula>$G791=0</formula>
    </cfRule>
  </conditionalFormatting>
  <conditionalFormatting sqref="I791:AH791">
    <cfRule type="colorScale" priority="21">
      <colorScale>
        <cfvo type="min"/>
        <cfvo type="max"/>
        <color theme="0"/>
        <color rgb="FFFFC000"/>
      </colorScale>
    </cfRule>
  </conditionalFormatting>
  <conditionalFormatting sqref="H792:H813">
    <cfRule type="cellIs" dxfId="7" priority="11" operator="between">
      <formula>1</formula>
      <formula>200</formula>
    </cfRule>
  </conditionalFormatting>
  <conditionalFormatting sqref="G792:AH813">
    <cfRule type="expression" dxfId="6" priority="10">
      <formula>$G792=0</formula>
    </cfRule>
  </conditionalFormatting>
  <conditionalFormatting sqref="I792:AH813">
    <cfRule type="colorScale" priority="12">
      <colorScale>
        <cfvo type="min"/>
        <cfvo type="max"/>
        <color theme="0"/>
        <color rgb="FFFFC000"/>
      </colorScale>
    </cfRule>
  </conditionalFormatting>
  <conditionalFormatting sqref="H814">
    <cfRule type="cellIs" dxfId="5" priority="8" operator="between">
      <formula>1</formula>
      <formula>200</formula>
    </cfRule>
  </conditionalFormatting>
  <conditionalFormatting sqref="G814:AH814">
    <cfRule type="expression" dxfId="4" priority="7" stopIfTrue="1">
      <formula>$G814=0</formula>
    </cfRule>
  </conditionalFormatting>
  <conditionalFormatting sqref="I814:AH814">
    <cfRule type="colorScale" priority="9">
      <colorScale>
        <cfvo type="min"/>
        <cfvo type="max"/>
        <color theme="0"/>
        <color rgb="FFFFC000"/>
      </colorScale>
    </cfRule>
  </conditionalFormatting>
  <conditionalFormatting sqref="H815:H824">
    <cfRule type="cellIs" dxfId="3" priority="5" operator="between">
      <formula>1</formula>
      <formula>200</formula>
    </cfRule>
  </conditionalFormatting>
  <conditionalFormatting sqref="G815:AH824">
    <cfRule type="expression" dxfId="2" priority="4">
      <formula>$G815=0</formula>
    </cfRule>
  </conditionalFormatting>
  <conditionalFormatting sqref="I815:AH824">
    <cfRule type="colorScale" priority="6">
      <colorScale>
        <cfvo type="min"/>
        <cfvo type="max"/>
        <color theme="0"/>
        <color rgb="FFFFC000"/>
      </colorScale>
    </cfRule>
  </conditionalFormatting>
  <conditionalFormatting sqref="H825:H827">
    <cfRule type="cellIs" dxfId="1" priority="2" operator="between">
      <formula>1</formula>
      <formula>200</formula>
    </cfRule>
  </conditionalFormatting>
  <conditionalFormatting sqref="G825:AH827">
    <cfRule type="expression" dxfId="0" priority="1">
      <formula>$G825=0</formula>
    </cfRule>
  </conditionalFormatting>
  <conditionalFormatting sqref="I825:AH827">
    <cfRule type="colorScale" priority="3">
      <colorScale>
        <cfvo type="min"/>
        <cfvo type="max"/>
        <color theme="0"/>
        <color rgb="FFFFC000"/>
      </colorScale>
    </cfRule>
  </conditionalFormatting>
  <hyperlinks>
    <hyperlink ref="AK1" location="Geography!A1" display="Geography Tab" xr:uid="{00000000-0004-0000-03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A20C99CBB8F14E9F14E8B093EF5715" ma:contentTypeVersion="" ma:contentTypeDescription="Create a new document." ma:contentTypeScope="" ma:versionID="a80b6922c5d79efc09d82cf23f7428f9">
  <xsd:schema xmlns:xsd="http://www.w3.org/2001/XMLSchema" xmlns:xs="http://www.w3.org/2001/XMLSchema" xmlns:p="http://schemas.microsoft.com/office/2006/metadata/properties" xmlns:ns1="http://schemas.microsoft.com/sharepoint/v3" xmlns:ns2="d8174853-8da4-4f68-aa38-255994a57adb" xmlns:ns3="43b6f580-7feb-4fa4-81af-dc8c840c02ff" targetNamespace="http://schemas.microsoft.com/office/2006/metadata/properties" ma:root="true" ma:fieldsID="557fde04cdf8cf5d0cb78a2485209bdd" ns1:_="" ns2:_="" ns3:_="">
    <xsd:import namespace="http://schemas.microsoft.com/sharepoint/v3"/>
    <xsd:import namespace="d8174853-8da4-4f68-aa38-255994a57adb"/>
    <xsd:import namespace="43b6f580-7feb-4fa4-81af-dc8c840c02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174853-8da4-4f68-aa38-255994a57ad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b6f580-7feb-4fa4-81af-dc8c840c02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7156A-5FF8-4269-84D7-C1186D419512}">
  <ds:schemaRefs>
    <ds:schemaRef ds:uri="43b6f580-7feb-4fa4-81af-dc8c840c02ff"/>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8174853-8da4-4f68-aa38-255994a57adb"/>
    <ds:schemaRef ds:uri="http://www.w3.org/XML/1998/namespace"/>
    <ds:schemaRef ds:uri="http://purl.org/dc/dcmitype/"/>
  </ds:schemaRefs>
</ds:datastoreItem>
</file>

<file path=customXml/itemProps2.xml><?xml version="1.0" encoding="utf-8"?>
<ds:datastoreItem xmlns:ds="http://schemas.openxmlformats.org/officeDocument/2006/customXml" ds:itemID="{1FB9FBF1-8A81-4C09-8275-07DA1C1175EC}">
  <ds:schemaRefs>
    <ds:schemaRef ds:uri="http://schemas.microsoft.com/sharepoint/v3/contenttype/forms"/>
  </ds:schemaRefs>
</ds:datastoreItem>
</file>

<file path=customXml/itemProps3.xml><?xml version="1.0" encoding="utf-8"?>
<ds:datastoreItem xmlns:ds="http://schemas.openxmlformats.org/officeDocument/2006/customXml" ds:itemID="{D46A682E-0976-4734-A66B-3861CFBD2C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174853-8da4-4f68-aa38-255994a57adb"/>
    <ds:schemaRef ds:uri="43b6f580-7feb-4fa4-81af-dc8c840c0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Data</vt:lpstr>
      <vt:lpstr>Reporting Areas</vt:lpstr>
      <vt:lpstr>Raw</vt:lpstr>
      <vt:lpstr>Area_Code</vt:lpstr>
      <vt:lpstr>Prov_Code</vt:lpstr>
      <vt:lpstr>Reg_Code</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Hepworth, Neil</cp:lastModifiedBy>
  <cp:lastPrinted>2019-06-10T16:38:30Z</cp:lastPrinted>
  <dcterms:created xsi:type="dcterms:W3CDTF">2003-08-01T14:12:13Z</dcterms:created>
  <dcterms:modified xsi:type="dcterms:W3CDTF">2021-12-09T11:46:18Z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0x01010040A20C99CBB8F14E9F14E8B093EF5715</vt:lpwstr>
  </property>
</Properties>
</file>